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2300" tabRatio="801"/>
  </bookViews>
  <sheets>
    <sheet name="SAŽETAK" sheetId="1" r:id="rId1"/>
    <sheet name=" Račun prihoda i rashoda-ekonom" sheetId="3" r:id="rId2"/>
    <sheet name=" Račun prihoda i rashoda-izvori" sheetId="9" r:id="rId3"/>
    <sheet name=" Račun rashoda-funkcija" sheetId="10" r:id="rId4"/>
    <sheet name="POSEBNI DIO" sheetId="7" r:id="rId5"/>
  </sheets>
  <definedNames>
    <definedName name="_xlnm.Print_Area" localSheetId="1">' Račun prihoda i rashoda-ekonom'!$A$1:$H$52</definedName>
    <definedName name="_xlnm.Print_Area" localSheetId="2">' Račun prihoda i rashoda-izvori'!$A$1:$F$32</definedName>
    <definedName name="_xlnm.Print_Area" localSheetId="3">' Račun rashoda-funkcija'!$A$1:$F$9</definedName>
    <definedName name="_xlnm.Print_Area" localSheetId="4">'POSEBNI DIO'!$A$4:$F$99</definedName>
    <definedName name="_xlnm.Print_Area" localSheetId="0">SAŽETAK!$A$1:$J$29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H104" i="3" l="1"/>
  <c r="H87" i="3"/>
  <c r="H90" i="3"/>
  <c r="H107" i="3"/>
  <c r="H105" i="3"/>
  <c r="G87" i="3" l="1"/>
  <c r="G90" i="3"/>
  <c r="F87" i="3"/>
  <c r="F90" i="3"/>
  <c r="G104" i="3"/>
  <c r="G107" i="3"/>
  <c r="G85" i="3"/>
  <c r="D8" i="7" l="1"/>
  <c r="F23" i="3" l="1"/>
  <c r="F17" i="3"/>
  <c r="F18" i="3"/>
  <c r="F104" i="3"/>
  <c r="F107" i="3"/>
  <c r="F20" i="7" l="1"/>
  <c r="E20" i="7"/>
  <c r="D91" i="7" l="1"/>
  <c r="D45" i="7"/>
  <c r="D20" i="7"/>
  <c r="C45" i="7" l="1"/>
  <c r="C20" i="7"/>
  <c r="B7" i="10"/>
  <c r="C7" i="10"/>
  <c r="B25" i="9"/>
  <c r="B38" i="9"/>
  <c r="B35" i="9"/>
  <c r="B32" i="9"/>
  <c r="B29" i="9"/>
  <c r="B26" i="9"/>
  <c r="B6" i="9"/>
  <c r="B22" i="9"/>
  <c r="B16" i="9"/>
  <c r="B13" i="9"/>
  <c r="B10" i="9"/>
  <c r="B7" i="9"/>
  <c r="B19" i="9"/>
  <c r="G84" i="3" l="1"/>
  <c r="F45" i="3"/>
  <c r="H98" i="3" l="1"/>
  <c r="H102" i="3"/>
  <c r="H100" i="3" l="1"/>
  <c r="H93" i="3"/>
  <c r="H79" i="3"/>
  <c r="H73" i="3"/>
  <c r="H71" i="3"/>
  <c r="H61" i="3"/>
  <c r="H54" i="3"/>
  <c r="H49" i="3"/>
  <c r="H39" i="3"/>
  <c r="H43" i="3"/>
  <c r="H45" i="3"/>
  <c r="H30" i="3"/>
  <c r="H29" i="3" s="1"/>
  <c r="H13" i="3"/>
  <c r="H12" i="3" s="1"/>
  <c r="H18" i="3"/>
  <c r="H17" i="3" s="1"/>
  <c r="H21" i="3"/>
  <c r="H20" i="3" s="1"/>
  <c r="H24" i="3"/>
  <c r="H23" i="3" s="1"/>
  <c r="H48" i="3" l="1"/>
  <c r="H11" i="3"/>
  <c r="H38" i="3"/>
  <c r="G49" i="3"/>
  <c r="G61" i="3"/>
  <c r="G54" i="3"/>
  <c r="G71" i="3"/>
  <c r="G73" i="3"/>
  <c r="G80" i="3"/>
  <c r="G79" i="3" s="1"/>
  <c r="G91" i="3"/>
  <c r="G93" i="3"/>
  <c r="G98" i="3"/>
  <c r="G100" i="3"/>
  <c r="G102" i="3"/>
  <c r="G105" i="3"/>
  <c r="G45" i="3"/>
  <c r="G43" i="3"/>
  <c r="G39" i="3"/>
  <c r="G38" i="3" l="1"/>
  <c r="H37" i="3"/>
  <c r="G48" i="3"/>
  <c r="F21" i="3"/>
  <c r="F20" i="3" s="1"/>
  <c r="F100" i="3"/>
  <c r="G30" i="3"/>
  <c r="G29" i="3" s="1"/>
  <c r="G27" i="3"/>
  <c r="G24" i="3"/>
  <c r="G21" i="3"/>
  <c r="G20" i="3" s="1"/>
  <c r="G18" i="3"/>
  <c r="G17" i="3" s="1"/>
  <c r="G13" i="3"/>
  <c r="G12" i="3" s="1"/>
  <c r="F102" i="3"/>
  <c r="F98" i="3"/>
  <c r="F93" i="3"/>
  <c r="F80" i="3"/>
  <c r="F79" i="3" s="1"/>
  <c r="F73" i="3"/>
  <c r="F71" i="3"/>
  <c r="F61" i="3"/>
  <c r="F54" i="3"/>
  <c r="F49" i="3"/>
  <c r="F43" i="3"/>
  <c r="F39" i="3"/>
  <c r="G37" i="3" l="1"/>
  <c r="G36" i="3" s="1"/>
  <c r="F48" i="3"/>
  <c r="F38" i="3"/>
  <c r="H36" i="3"/>
  <c r="G23" i="3"/>
  <c r="G11" i="3" s="1"/>
  <c r="F13" i="3"/>
  <c r="F15" i="3"/>
  <c r="F24" i="3"/>
  <c r="F27" i="3"/>
  <c r="F30" i="3"/>
  <c r="F29" i="3" s="1"/>
  <c r="F37" i="3" l="1"/>
  <c r="F36" i="3" s="1"/>
  <c r="F12" i="3"/>
  <c r="F7" i="10"/>
  <c r="E7" i="10"/>
  <c r="D7" i="10"/>
  <c r="F11" i="3" l="1"/>
  <c r="F25" i="9"/>
  <c r="F38" i="9"/>
  <c r="F35" i="9"/>
  <c r="F32" i="9"/>
  <c r="F29" i="9"/>
  <c r="F26" i="9"/>
  <c r="F16" i="9"/>
  <c r="F13" i="9"/>
  <c r="F6" i="9" s="1"/>
  <c r="F10" i="9"/>
  <c r="F7" i="9"/>
  <c r="E38" i="9"/>
  <c r="E35" i="9"/>
  <c r="E32" i="9"/>
  <c r="E29" i="9"/>
  <c r="E26" i="9"/>
  <c r="E25" i="9" s="1"/>
  <c r="E19" i="9"/>
  <c r="E16" i="9"/>
  <c r="E13" i="9"/>
  <c r="E10" i="9"/>
  <c r="E7" i="9"/>
  <c r="E6" i="9" s="1"/>
  <c r="D26" i="9"/>
  <c r="D25" i="9" s="1"/>
  <c r="D29" i="9"/>
  <c r="D32" i="9"/>
  <c r="D35" i="9"/>
  <c r="D38" i="9"/>
  <c r="D7" i="9" l="1"/>
  <c r="D10" i="9"/>
  <c r="D13" i="9"/>
  <c r="D16" i="9"/>
  <c r="D19" i="9"/>
  <c r="C19" i="9"/>
  <c r="C29" i="9"/>
  <c r="C26" i="9"/>
  <c r="C25" i="9" s="1"/>
  <c r="C16" i="9"/>
  <c r="C13" i="9"/>
  <c r="C10" i="9"/>
  <c r="C7" i="9"/>
  <c r="C32" i="9"/>
  <c r="C38" i="9"/>
  <c r="C35" i="9"/>
  <c r="D6" i="9" l="1"/>
  <c r="C6" i="9"/>
  <c r="F52" i="7"/>
  <c r="F91" i="7"/>
  <c r="F45" i="7"/>
  <c r="J14" i="1"/>
  <c r="I14" i="1"/>
  <c r="I11" i="1"/>
  <c r="H14" i="1"/>
  <c r="H11" i="1"/>
  <c r="E91" i="7"/>
  <c r="E98" i="7"/>
  <c r="E52" i="7"/>
  <c r="E45" i="7"/>
  <c r="D98" i="7"/>
  <c r="F44" i="7" l="1"/>
  <c r="E44" i="7"/>
  <c r="F8" i="7"/>
  <c r="E8" i="7"/>
  <c r="F7" i="7" l="1"/>
  <c r="F6" i="7" s="1"/>
  <c r="E7" i="7"/>
  <c r="E6" i="7" s="1"/>
  <c r="G14" i="1" l="1"/>
  <c r="G11" i="1"/>
  <c r="C98" i="7" l="1"/>
  <c r="D52" i="7" l="1"/>
  <c r="D44" i="7" l="1"/>
  <c r="C91" i="7"/>
  <c r="C52" i="7"/>
  <c r="C44" i="7" s="1"/>
  <c r="D7" i="7" l="1"/>
  <c r="D6" i="7" s="1"/>
  <c r="C8" i="7" l="1"/>
  <c r="C7" i="7" s="1"/>
  <c r="C6" i="7" s="1"/>
  <c r="F14" i="1" l="1"/>
  <c r="F11" i="1"/>
  <c r="F15" i="1" l="1"/>
</calcChain>
</file>

<file path=xl/sharedStrings.xml><?xml version="1.0" encoding="utf-8"?>
<sst xmlns="http://schemas.openxmlformats.org/spreadsheetml/2006/main" count="273" uniqueCount="158">
  <si>
    <t>PRIHODI UKUPNO</t>
  </si>
  <si>
    <t>RASHODI UKUPNO</t>
  </si>
  <si>
    <t>RAZLIKA - VIŠAK / MANJAK</t>
  </si>
  <si>
    <t>NETO FINANCIRANJE</t>
  </si>
  <si>
    <t>VIŠAK / MANJAK + NETO FINANCIRANJE</t>
  </si>
  <si>
    <t xml:space="preserve">A. RAČUN PRIHODA I RASHODA </t>
  </si>
  <si>
    <t>Prihodi poslovanja</t>
  </si>
  <si>
    <t>Rashodi poslovanja</t>
  </si>
  <si>
    <t>Rashodi za zaposlene</t>
  </si>
  <si>
    <t>Rashodi za nabavu nefinancijske imovine</t>
  </si>
  <si>
    <t>Rashodi za nabavu neproizvedene dugotrajne imovine</t>
  </si>
  <si>
    <t>BROJČANA OZNAKA I NAZIV</t>
  </si>
  <si>
    <t>II. POSEBNI DIO</t>
  </si>
  <si>
    <t>I. OPĆI DIO</t>
  </si>
  <si>
    <t>Materijalni rashodi</t>
  </si>
  <si>
    <t>Pomoći iz inozemstva i od subjekata unutar općeg proračuna</t>
  </si>
  <si>
    <t>PRIJENOS SREDSTAVA IZ PRETHODNE GODINE</t>
  </si>
  <si>
    <t>3 Vlastiti prihodi</t>
  </si>
  <si>
    <t>31 Vlastiti prihodi</t>
  </si>
  <si>
    <t>A. SAŽETAK RAČUNA PRIHODA I RASHODA</t>
  </si>
  <si>
    <t>B. SAŽETAK RAČUNA FINANCIRANJA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</si>
  <si>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</si>
  <si>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</si>
  <si>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</si>
  <si>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</si>
  <si>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</si>
  <si>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</si>
  <si>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RAZLIKA PRIMITAKA I IZDATAKA</t>
  </si>
  <si>
    <t>PRIJENOS SREDSTAVA U SLJEDEĆE RAZDOBLJE</t>
  </si>
  <si>
    <t>A1. PRIHODI I RASHODI PREMA EKONOMSKOJ KLASIFIKACIJI</t>
  </si>
  <si>
    <t>A2. PRIHODI I RASHODI PREMA IZVORIMA FINANCIRANJA</t>
  </si>
  <si>
    <t>UKUPNO PRIHODI</t>
  </si>
  <si>
    <t>UKUPNO RASHODI</t>
  </si>
  <si>
    <t>A3. RASHODI PREMA FUNKCIJSKOJ KLASIFIKACIJI</t>
  </si>
  <si>
    <t>Ostali nespomenuti prihodi</t>
  </si>
  <si>
    <t>Financijski rashodi</t>
  </si>
  <si>
    <t>PROJEKCIJA 
ZA 2027.</t>
  </si>
  <si>
    <t>Pomoći proračunskim korisnicima iz proračuna koji im nije nadležan</t>
  </si>
  <si>
    <t>Tekuće pomoći korisnicima iz proračuna koji im nije nadležan</t>
  </si>
  <si>
    <t>Tekuće pomoći temeljem prijenosa EU sredstava</t>
  </si>
  <si>
    <t>Prihodi od imovine</t>
  </si>
  <si>
    <t>Prihodi od financijske imovine</t>
  </si>
  <si>
    <t>Kamate na oročena sredstva i depozite po viđenju</t>
  </si>
  <si>
    <t>Prihodi od upravnih i administrativnih pristojbi, pristojbi po posebnim propisima i naknadama</t>
  </si>
  <si>
    <t xml:space="preserve">Prihodi po posebnim propisima </t>
  </si>
  <si>
    <t>Prihodi od prodaje proizvoda i robe te pruženih usluga, prihodi od donacija te povrati po protestiranim jamstvima</t>
  </si>
  <si>
    <t>Prihodi od prodaje proizvoda i robe te pruženih usluga</t>
  </si>
  <si>
    <t>Prihodi od prodaje proizvoda i robe</t>
  </si>
  <si>
    <t>Prihodi od pruženih usluga</t>
  </si>
  <si>
    <t xml:space="preserve">Prihodi iz nadležnog proračuna i od HZZO-a temeljem ugovornih obveza </t>
  </si>
  <si>
    <t>Prihodi iz nadležnog proračuna za financiranje redovne djelatnosti proračunskih korisnika</t>
  </si>
  <si>
    <t>Prihodi iz nadležnog proračuna za financiranje rashoda poslovanja</t>
  </si>
  <si>
    <t>Prihodi iz nadležnog proračuna za financiranje rashoda za nabavu nefinancijske imovine</t>
  </si>
  <si>
    <t>Plaće (Bruto)</t>
  </si>
  <si>
    <t>Plaće za redovan rad</t>
  </si>
  <si>
    <t>Plaće za prekovremeni rad</t>
  </si>
  <si>
    <t>Plaće za posebne uvjete rada</t>
  </si>
  <si>
    <t>Ostali rashodi za zaposlene</t>
  </si>
  <si>
    <t>Doprinosi na plaće</t>
  </si>
  <si>
    <t>Doprinosi za obvezno zdravstveno osiguranje</t>
  </si>
  <si>
    <t>Doprinosi za obvezno osiguranje u slučaju nezaposlenosti</t>
  </si>
  <si>
    <t>Naknade troškova zaposlenima</t>
  </si>
  <si>
    <t>Službena putovanja</t>
  </si>
  <si>
    <t>Naknade za prijevoz , za rad na terenu i odvojeni život</t>
  </si>
  <si>
    <t>Stručno usavršavanje zaposlenika</t>
  </si>
  <si>
    <t>Ostale naknade troškova zaposlenima</t>
  </si>
  <si>
    <t>Rashodi za materijal i energiju</t>
  </si>
  <si>
    <t>Uredski materijal i ostali materijalni rashodi</t>
  </si>
  <si>
    <t>Materijali i sirovine</t>
  </si>
  <si>
    <t>Energija</t>
  </si>
  <si>
    <t>Materijal i dijelovi za tekuće i investicijsko održavanje</t>
  </si>
  <si>
    <t>Sitni inventar i autogume</t>
  </si>
  <si>
    <t>Službena radna  i zaštitna odjeća i obuća</t>
  </si>
  <si>
    <t>Rashodi za usluge</t>
  </si>
  <si>
    <t>Usluge telefona, pošte i prijevoza</t>
  </si>
  <si>
    <t>Usluge tekućeg i investicijskog održavanja</t>
  </si>
  <si>
    <t>Usluge promidžbe i informiranja</t>
  </si>
  <si>
    <t>Komunalne usluge</t>
  </si>
  <si>
    <t>Zakupnine i najamnine</t>
  </si>
  <si>
    <t>Zdravstvene i vetrinarske usluge</t>
  </si>
  <si>
    <t>Intelektualne i osobne usluge</t>
  </si>
  <si>
    <t>Računalne usluge</t>
  </si>
  <si>
    <t>Ostale usluge</t>
  </si>
  <si>
    <t>Naknade troškova osobama izvan radnog odnosa</t>
  </si>
  <si>
    <t>Ostali nespomenuti rashodi poslovanja</t>
  </si>
  <si>
    <t>Premije osiguranja</t>
  </si>
  <si>
    <t>Reprezentacija</t>
  </si>
  <si>
    <t>Članarine i norme</t>
  </si>
  <si>
    <t>Pristojbe i naknade</t>
  </si>
  <si>
    <t>Ostali financijski rashodi</t>
  </si>
  <si>
    <t>Usluge banaka i usluge platnog prometa</t>
  </si>
  <si>
    <t>Zatezne kamate</t>
  </si>
  <si>
    <t>Materijalna imovina - prirodna bogatstva</t>
  </si>
  <si>
    <t>Rashodi za nabavu proizvedene dugotrajne imovine</t>
  </si>
  <si>
    <t>Postrojenja i oprema</t>
  </si>
  <si>
    <t>Uredska oprema i namještaj</t>
  </si>
  <si>
    <t>Komunikacijska oprema</t>
  </si>
  <si>
    <t>Oprema za održavanje i zaštitu</t>
  </si>
  <si>
    <t>Uređaji,strojevi i oprema za ostale namjene</t>
  </si>
  <si>
    <t>Knjige, umjetnička djela i ostale izložbene vrijednosti</t>
  </si>
  <si>
    <t>Knjige</t>
  </si>
  <si>
    <t>Nematerijalna proizvedena imovina</t>
  </si>
  <si>
    <t>Ulaganja u računalne programe</t>
  </si>
  <si>
    <t xml:space="preserve">UKUPNO PRIHODI </t>
  </si>
  <si>
    <t>1 Iz proračuna</t>
  </si>
  <si>
    <t>11 Iz proračuna</t>
  </si>
  <si>
    <t>4 Ostali prihodi</t>
  </si>
  <si>
    <t>43 Ostali prihodi</t>
  </si>
  <si>
    <t>5 Pomoći grad. I županija</t>
  </si>
  <si>
    <t>52 Pomoći grad. i županija</t>
  </si>
  <si>
    <t>5 Pomoći grad.i županija</t>
  </si>
  <si>
    <t>52 Pomoći grad. I županija</t>
  </si>
  <si>
    <t>A78000004</t>
  </si>
  <si>
    <t>A78000104</t>
  </si>
  <si>
    <t>A78000204</t>
  </si>
  <si>
    <t>ARHEOLOŠKI MUZEJ ZADAR</t>
  </si>
  <si>
    <t>IZ PRORAČUNA</t>
  </si>
  <si>
    <t>ADMIN. I UPRAV. Arheološki muzej Zadar</t>
  </si>
  <si>
    <t>Naknade za prijevoz, rad na terenu i odv.život</t>
  </si>
  <si>
    <t>Uredski materijal i ostali mat.rashodi</t>
  </si>
  <si>
    <t>MUZEJI PROG.DJ. Arheološki muzej Zadar</t>
  </si>
  <si>
    <t>Materijal i dijelovi za tekuće i inv.održavanje</t>
  </si>
  <si>
    <t>Uređaji, strojevi i oprema za ostale namjene</t>
  </si>
  <si>
    <t>VLASTITI PRIHODI</t>
  </si>
  <si>
    <t>ADMIN. I UPRAV.OSTALI IZVORI Arheološki muzej Zadar</t>
  </si>
  <si>
    <t>OSTALI PRIHODI</t>
  </si>
  <si>
    <t>Sitni inventar i auto gume</t>
  </si>
  <si>
    <t>Službena radna i zaštitna odjeća i obuća</t>
  </si>
  <si>
    <t>Zdravstvene i veterinarske usluge</t>
  </si>
  <si>
    <t xml:space="preserve">Bankarske usluge i usluge platnog prometa </t>
  </si>
  <si>
    <t xml:space="preserve">Komunikacijska oprema </t>
  </si>
  <si>
    <t>POMOĆI GRAD. I ŽUPAN.</t>
  </si>
  <si>
    <t>Naknade za prijevoz, za rad na terenu i odvojeni život</t>
  </si>
  <si>
    <t>Negativne tečajne razlike</t>
  </si>
  <si>
    <t>Ostale kazne</t>
  </si>
  <si>
    <t>Poslovni objekti</t>
  </si>
  <si>
    <t>Dodatna ulaganja</t>
  </si>
  <si>
    <t>Prijevozna sredstva u pomorskom i riječnom prometu</t>
  </si>
  <si>
    <t>6 Donacije</t>
  </si>
  <si>
    <t>61 Donacije</t>
  </si>
  <si>
    <t>DONACIJE</t>
  </si>
  <si>
    <t>Naknade za prijevoz, rad na terenu i odv.</t>
  </si>
  <si>
    <t>Donacije od pravnih i fizičkih osoba izvan općeg proračuna i povrat donacija po protestnim jamstvima</t>
  </si>
  <si>
    <t>Tekuće donacije</t>
  </si>
  <si>
    <t>Dodatna ulaganja na građevinskim objektima</t>
  </si>
  <si>
    <t>Prijevozna sredstva u pomorskom prometu</t>
  </si>
  <si>
    <t>Prijevozna sredstva</t>
  </si>
  <si>
    <t>Rashodi za dodatna ulaganja na građevinskim objektima</t>
  </si>
  <si>
    <t>FINANCIJSKI PLAN ARHEOLOŠKOG MUZEJA ZADAR
ZA 2026. I PROJEKCIJE ZA 2027. I 2028. GODINU</t>
  </si>
  <si>
    <t>IZVRŠENJE
2024.</t>
  </si>
  <si>
    <t>TEKUĆI PLAN
2025.</t>
  </si>
  <si>
    <t>PLAN 
ZA 2026.</t>
  </si>
  <si>
    <t>PROJEKCIJA 
ZA 2028.</t>
  </si>
  <si>
    <t>7 Prihodi od prodaje ili zanjene nefinancijske imovine i naknade s naslova osiguranja</t>
  </si>
  <si>
    <t>71 Prihodi od prodaje ili zanjene nefinancijske imovine i naknade s naslova osiguranja</t>
  </si>
  <si>
    <t>Dodatna ulaganja na postrojenjima i opremi</t>
  </si>
  <si>
    <t>TEKUĆI PLAN
(IZVORNI) 2025.</t>
  </si>
  <si>
    <t>TEKUĆI PLAN (izvorni)
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</si>
</sst>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8"/>
      <color indexed="8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b/>
      <i/>
      <sz val="10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1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color indexed="8"/>
      <name val="Calibri"/>
      <family val="2"/>
      <charset val="238"/>
      <scheme val="minor"/>
    </font>
    <font>
      <sz val="10"/>
      <color theme="1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76">
    <xf numFmtId="0" fontId="0" fillId="0" borderId="0" xfId="0"/>
    <xf numFmtId="0" fontId="2" fillId="0" borderId="0" xfId="0" applyNumberFormat="1" applyFont="1" applyFill="1" applyBorder="1" applyAlignment="1" applyProtection="1">
      <alignment horizontal="left" wrapText="1"/>
    </xf>
    <xf numFmtId="0" fontId="4" fillId="0" borderId="0" xfId="0" applyNumberFormat="1" applyFont="1" applyFill="1" applyBorder="1" applyAlignment="1" applyProtection="1">
      <alignment wrapText="1"/>
    </xf>
    <xf numFmtId="0" fontId="3" fillId="0" borderId="0" xfId="0" applyNumberFormat="1" applyFont="1" applyFill="1" applyBorder="1" applyAlignment="1" applyProtection="1"/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3" fontId="3" fillId="2" borderId="3" xfId="0" applyNumberFormat="1" applyFont="1" applyFill="1" applyBorder="1" applyAlignment="1">
      <alignment horizontal="right"/>
    </xf>
    <xf numFmtId="0" fontId="11" fillId="2" borderId="3" xfId="0" applyNumberFormat="1" applyFont="1" applyFill="1" applyBorder="1" applyAlignment="1" applyProtection="1">
      <alignment horizontal="left" vertical="center" wrapText="1"/>
    </xf>
    <xf numFmtId="0" fontId="9" fillId="2" borderId="3" xfId="0" quotePrefix="1" applyFont="1" applyFill="1" applyBorder="1" applyAlignment="1">
      <alignment horizontal="left" vertical="center"/>
    </xf>
    <xf numFmtId="0" fontId="10" fillId="2" borderId="3" xfId="0" quotePrefix="1" applyFont="1" applyFill="1" applyBorder="1" applyAlignment="1">
      <alignment horizontal="left" vertical="center"/>
    </xf>
    <xf numFmtId="0" fontId="11" fillId="2" borderId="3" xfId="0" applyFont="1" applyFill="1" applyBorder="1" applyAlignment="1">
      <alignment horizontal="left" vertical="center"/>
    </xf>
    <xf numFmtId="0" fontId="9" fillId="2" borderId="3" xfId="0" applyNumberFormat="1" applyFont="1" applyFill="1" applyBorder="1" applyAlignment="1" applyProtection="1">
      <alignment horizontal="left" vertical="center" wrapText="1"/>
    </xf>
    <xf numFmtId="0" fontId="10" fillId="2" borderId="3" xfId="0" quotePrefix="1" applyFont="1" applyFill="1" applyBorder="1" applyAlignment="1">
      <alignment horizontal="left" vertical="center" wrapText="1"/>
    </xf>
    <xf numFmtId="0" fontId="7" fillId="0" borderId="0" xfId="0" quotePrefix="1" applyNumberFormat="1" applyFont="1" applyFill="1" applyBorder="1" applyAlignment="1" applyProtection="1">
      <alignment horizontal="left" wrapText="1"/>
    </xf>
    <xf numFmtId="0" fontId="8" fillId="0" borderId="0" xfId="0" applyNumberFormat="1" applyFont="1" applyFill="1" applyBorder="1" applyAlignment="1" applyProtection="1">
      <alignment wrapText="1"/>
    </xf>
    <xf numFmtId="3" fontId="5" fillId="0" borderId="0" xfId="0" applyNumberFormat="1" applyFont="1" applyBorder="1" applyAlignment="1">
      <alignment horizontal="right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11" fillId="2" borderId="3" xfId="0" applyNumberFormat="1" applyFont="1" applyFill="1" applyBorder="1" applyAlignment="1" applyProtection="1">
      <alignment vertical="center" wrapText="1"/>
    </xf>
    <xf numFmtId="0" fontId="9" fillId="2" borderId="3" xfId="0" applyNumberFormat="1" applyFont="1" applyFill="1" applyBorder="1" applyAlignment="1" applyProtection="1">
      <alignment vertical="center" wrapText="1"/>
    </xf>
    <xf numFmtId="0" fontId="11" fillId="2" borderId="3" xfId="0" quotePrefix="1" applyFont="1" applyFill="1" applyBorder="1" applyAlignment="1">
      <alignment horizontal="left" vertical="center"/>
    </xf>
    <xf numFmtId="0" fontId="14" fillId="0" borderId="5" xfId="0" applyFont="1" applyBorder="1" applyAlignment="1">
      <alignment horizontal="right" vertical="center"/>
    </xf>
    <xf numFmtId="0" fontId="11" fillId="3" borderId="1" xfId="0" applyFont="1" applyFill="1" applyBorder="1" applyAlignment="1">
      <alignment horizontal="left" vertical="center"/>
    </xf>
    <xf numFmtId="0" fontId="9" fillId="3" borderId="2" xfId="0" applyNumberFormat="1" applyFont="1" applyFill="1" applyBorder="1" applyAlignment="1" applyProtection="1">
      <alignment vertical="center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10" fillId="2" borderId="3" xfId="0" applyFont="1" applyFill="1" applyBorder="1" applyAlignment="1">
      <alignment horizontal="left" vertical="center"/>
    </xf>
    <xf numFmtId="0" fontId="10" fillId="2" borderId="3" xfId="0" quotePrefix="1" applyFont="1" applyFill="1" applyBorder="1" applyAlignment="1">
      <alignment horizontal="left" vertical="center" wrapText="1" indent="1"/>
    </xf>
    <xf numFmtId="0" fontId="10" fillId="2" borderId="3" xfId="0" applyFont="1" applyFill="1" applyBorder="1" applyAlignment="1">
      <alignment horizontal="left" vertical="center" indent="1"/>
    </xf>
    <xf numFmtId="0" fontId="10" fillId="2" borderId="3" xfId="0" applyNumberFormat="1" applyFont="1" applyFill="1" applyBorder="1" applyAlignment="1" applyProtection="1">
      <alignment horizontal="left" vertical="center" wrapText="1" indent="1"/>
    </xf>
    <xf numFmtId="0" fontId="9" fillId="2" borderId="3" xfId="0" quotePrefix="1" applyFont="1" applyFill="1" applyBorder="1" applyAlignment="1">
      <alignment horizontal="left" vertical="center" wrapText="1"/>
    </xf>
    <xf numFmtId="0" fontId="13" fillId="0" borderId="0" xfId="0" applyFont="1" applyAlignment="1">
      <alignment wrapText="1"/>
    </xf>
    <xf numFmtId="0" fontId="12" fillId="0" borderId="0" xfId="0" applyNumberFormat="1" applyFont="1" applyFill="1" applyBorder="1" applyAlignment="1" applyProtection="1">
      <alignment vertical="center" wrapText="1"/>
    </xf>
    <xf numFmtId="0" fontId="13" fillId="0" borderId="0" xfId="0" applyFont="1" applyAlignment="1">
      <alignment vertical="center" wrapText="1"/>
    </xf>
    <xf numFmtId="0" fontId="5" fillId="0" borderId="0" xfId="0" applyNumberFormat="1" applyFont="1" applyFill="1" applyBorder="1" applyAlignment="1" applyProtection="1">
      <alignment vertical="center" wrapText="1"/>
    </xf>
    <xf numFmtId="0" fontId="6" fillId="0" borderId="3" xfId="0" quotePrefix="1" applyFont="1" applyBorder="1" applyAlignment="1">
      <alignment horizontal="center" vertical="center" wrapText="1"/>
    </xf>
    <xf numFmtId="0" fontId="11" fillId="0" borderId="0" xfId="0" applyNumberFormat="1" applyFont="1" applyFill="1" applyBorder="1" applyAlignment="1" applyProtection="1">
      <alignment vertical="center"/>
    </xf>
    <xf numFmtId="0" fontId="6" fillId="3" borderId="3" xfId="0" quotePrefix="1" applyFont="1" applyFill="1" applyBorder="1" applyAlignment="1">
      <alignment horizontal="center" vertical="center" wrapText="1"/>
    </xf>
    <xf numFmtId="0" fontId="6" fillId="3" borderId="3" xfId="0" applyNumberFormat="1" applyFont="1" applyFill="1" applyBorder="1" applyAlignment="1" applyProtection="1">
      <alignment horizontal="center" vertical="center" wrapText="1"/>
    </xf>
    <xf numFmtId="0" fontId="6" fillId="3" borderId="4" xfId="0" applyNumberFormat="1" applyFont="1" applyFill="1" applyBorder="1" applyAlignment="1" applyProtection="1">
      <alignment horizontal="center" vertical="center" wrapText="1"/>
    </xf>
    <xf numFmtId="0" fontId="15" fillId="0" borderId="3" xfId="0" quotePrefix="1" applyFont="1" applyBorder="1" applyAlignment="1">
      <alignment horizontal="center" vertical="center" wrapText="1"/>
    </xf>
    <xf numFmtId="0" fontId="15" fillId="2" borderId="3" xfId="0" applyNumberFormat="1" applyFont="1" applyFill="1" applyBorder="1" applyAlignment="1" applyProtection="1">
      <alignment horizontal="center" vertical="center" wrapText="1"/>
    </xf>
    <xf numFmtId="0" fontId="16" fillId="0" borderId="0" xfId="0" applyFont="1" applyFill="1"/>
    <xf numFmtId="0" fontId="0" fillId="0" borderId="3" xfId="0" applyBorder="1"/>
    <xf numFmtId="0" fontId="15" fillId="3" borderId="3" xfId="0" quotePrefix="1" applyFont="1" applyFill="1" applyBorder="1" applyAlignment="1">
      <alignment horizontal="center" vertical="center" wrapText="1"/>
    </xf>
    <xf numFmtId="0" fontId="15" fillId="3" borderId="3" xfId="0" applyNumberFormat="1" applyFont="1" applyFill="1" applyBorder="1" applyAlignment="1" applyProtection="1">
      <alignment horizontal="center" vertical="center" wrapText="1"/>
    </xf>
    <xf numFmtId="0" fontId="15" fillId="3" borderId="4" xfId="0" applyNumberFormat="1" applyFont="1" applyFill="1" applyBorder="1" applyAlignment="1" applyProtection="1">
      <alignment horizontal="center" vertical="center" wrapText="1"/>
    </xf>
    <xf numFmtId="0" fontId="3" fillId="2" borderId="3" xfId="0" applyNumberFormat="1" applyFont="1" applyFill="1" applyBorder="1" applyAlignment="1" applyProtection="1">
      <alignment horizontal="left" vertical="center" wrapText="1"/>
    </xf>
    <xf numFmtId="4" fontId="9" fillId="0" borderId="3" xfId="0" applyNumberFormat="1" applyFont="1" applyFill="1" applyBorder="1" applyAlignment="1" applyProtection="1">
      <alignment vertical="center"/>
    </xf>
    <xf numFmtId="4" fontId="9" fillId="0" borderId="3" xfId="0" applyNumberFormat="1" applyFont="1" applyFill="1" applyBorder="1" applyAlignment="1" applyProtection="1">
      <alignment vertical="center" wrapText="1"/>
    </xf>
    <xf numFmtId="0" fontId="3" fillId="2" borderId="3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/>
    </xf>
    <xf numFmtId="4" fontId="0" fillId="0" borderId="3" xfId="0" applyNumberFormat="1" applyBorder="1"/>
    <xf numFmtId="4" fontId="9" fillId="3" borderId="3" xfId="0" applyNumberFormat="1" applyFont="1" applyFill="1" applyBorder="1" applyAlignment="1" applyProtection="1">
      <alignment vertical="center" wrapText="1"/>
    </xf>
    <xf numFmtId="0" fontId="17" fillId="2" borderId="3" xfId="0" quotePrefix="1" applyFont="1" applyFill="1" applyBorder="1" applyAlignment="1">
      <alignment horizontal="left" vertical="center"/>
    </xf>
    <xf numFmtId="0" fontId="11" fillId="2" borderId="3" xfId="0" quotePrefix="1" applyFont="1" applyFill="1" applyBorder="1" applyAlignment="1">
      <alignment horizontal="left" vertical="center" wrapText="1"/>
    </xf>
    <xf numFmtId="0" fontId="11" fillId="2" borderId="4" xfId="0" quotePrefix="1" applyFont="1" applyFill="1" applyBorder="1" applyAlignment="1">
      <alignment horizontal="left" vertical="center"/>
    </xf>
    <xf numFmtId="0" fontId="9" fillId="2" borderId="2" xfId="0" quotePrefix="1" applyFont="1" applyFill="1" applyBorder="1" applyAlignment="1">
      <alignment horizontal="left" vertical="center"/>
    </xf>
    <xf numFmtId="0" fontId="11" fillId="2" borderId="2" xfId="0" quotePrefix="1" applyFont="1" applyFill="1" applyBorder="1" applyAlignment="1">
      <alignment horizontal="left" vertical="center"/>
    </xf>
    <xf numFmtId="0" fontId="6" fillId="3" borderId="2" xfId="0" applyNumberFormat="1" applyFont="1" applyFill="1" applyBorder="1" applyAlignment="1" applyProtection="1">
      <alignment horizontal="center" vertical="center" wrapText="1"/>
    </xf>
    <xf numFmtId="0" fontId="6" fillId="3" borderId="4" xfId="0" applyNumberFormat="1" applyFont="1" applyFill="1" applyBorder="1" applyAlignment="1" applyProtection="1">
      <alignment horizontal="center" vertical="center" wrapText="1"/>
    </xf>
    <xf numFmtId="4" fontId="18" fillId="2" borderId="3" xfId="0" applyNumberFormat="1" applyFont="1" applyFill="1" applyBorder="1" applyAlignment="1">
      <alignment horizontal="right"/>
    </xf>
    <xf numFmtId="4" fontId="6" fillId="2" borderId="3" xfId="0" applyNumberFormat="1" applyFont="1" applyFill="1" applyBorder="1" applyAlignment="1">
      <alignment horizontal="right"/>
    </xf>
    <xf numFmtId="0" fontId="6" fillId="2" borderId="3" xfId="0" applyNumberFormat="1" applyFont="1" applyFill="1" applyBorder="1" applyAlignment="1">
      <alignment horizontal="right"/>
    </xf>
    <xf numFmtId="4" fontId="19" fillId="2" borderId="3" xfId="0" applyNumberFormat="1" applyFont="1" applyFill="1" applyBorder="1" applyAlignment="1" applyProtection="1">
      <alignment vertical="center" wrapText="1"/>
    </xf>
    <xf numFmtId="0" fontId="11" fillId="2" borderId="3" xfId="0" applyNumberFormat="1" applyFont="1" applyFill="1" applyBorder="1" applyAlignment="1" applyProtection="1">
      <alignment horizontal="left" vertical="center" wrapText="1" indent="1"/>
    </xf>
    <xf numFmtId="0" fontId="10" fillId="2" borderId="3" xfId="0" applyNumberFormat="1" applyFont="1" applyFill="1" applyBorder="1" applyAlignment="1" applyProtection="1">
      <alignment horizontal="left" vertical="center" wrapText="1"/>
    </xf>
    <xf numFmtId="0" fontId="6" fillId="4" borderId="4" xfId="0" applyNumberFormat="1" applyFont="1" applyFill="1" applyBorder="1" applyAlignment="1" applyProtection="1">
      <alignment horizontal="left" vertical="center" wrapText="1"/>
    </xf>
    <xf numFmtId="0" fontId="20" fillId="5" borderId="3" xfId="0" applyFont="1" applyFill="1" applyBorder="1" applyAlignment="1">
      <alignment horizontal="left" vertical="center" wrapText="1"/>
    </xf>
    <xf numFmtId="0" fontId="20" fillId="6" borderId="3" xfId="0" applyFont="1" applyFill="1" applyBorder="1" applyAlignment="1">
      <alignment horizontal="left" vertical="center" wrapText="1"/>
    </xf>
    <xf numFmtId="0" fontId="21" fillId="0" borderId="3" xfId="0" applyFont="1" applyBorder="1" applyAlignment="1">
      <alignment horizontal="left" vertical="center" wrapText="1"/>
    </xf>
    <xf numFmtId="0" fontId="20" fillId="7" borderId="3" xfId="0" applyFont="1" applyFill="1" applyBorder="1" applyAlignment="1">
      <alignment horizontal="left" vertical="center" wrapText="1"/>
    </xf>
    <xf numFmtId="0" fontId="20" fillId="8" borderId="3" xfId="0" applyFont="1" applyFill="1" applyBorder="1" applyAlignment="1">
      <alignment horizontal="left" vertical="center" wrapText="1"/>
    </xf>
    <xf numFmtId="0" fontId="6" fillId="3" borderId="4" xfId="0" quotePrefix="1" applyFont="1" applyFill="1" applyBorder="1" applyAlignment="1">
      <alignment horizontal="center" vertical="center" wrapText="1"/>
    </xf>
    <xf numFmtId="0" fontId="0" fillId="0" borderId="3" xfId="0" applyBorder="1" applyAlignment="1">
      <alignment horizontal="left"/>
    </xf>
    <xf numFmtId="0" fontId="22" fillId="0" borderId="3" xfId="0" applyFont="1" applyBorder="1" applyAlignment="1">
      <alignment horizontal="left"/>
    </xf>
    <xf numFmtId="0" fontId="2" fillId="2" borderId="3" xfId="0" applyNumberFormat="1" applyFont="1" applyFill="1" applyBorder="1" applyAlignment="1" applyProtection="1">
      <alignment horizontal="left" vertical="center" wrapText="1"/>
    </xf>
    <xf numFmtId="0" fontId="23" fillId="0" borderId="3" xfId="0" applyFont="1" applyBorder="1" applyAlignment="1">
      <alignment horizontal="left"/>
    </xf>
    <xf numFmtId="0" fontId="18" fillId="2" borderId="3" xfId="0" applyNumberFormat="1" applyFont="1" applyFill="1" applyBorder="1" applyAlignment="1" applyProtection="1">
      <alignment vertical="center" wrapText="1"/>
    </xf>
    <xf numFmtId="0" fontId="0" fillId="0" borderId="3" xfId="0" applyFont="1" applyBorder="1" applyAlignment="1">
      <alignment horizontal="left"/>
    </xf>
    <xf numFmtId="4" fontId="0" fillId="0" borderId="3" xfId="0" applyNumberFormat="1" applyBorder="1" applyAlignment="1">
      <alignment horizontal="right"/>
    </xf>
    <xf numFmtId="3" fontId="0" fillId="0" borderId="3" xfId="0" applyNumberFormat="1" applyBorder="1"/>
    <xf numFmtId="4" fontId="25" fillId="2" borderId="4" xfId="0" applyNumberFormat="1" applyFont="1" applyFill="1" applyBorder="1" applyAlignment="1" applyProtection="1">
      <alignment horizontal="right" wrapText="1"/>
    </xf>
    <xf numFmtId="4" fontId="0" fillId="0" borderId="3" xfId="0" applyNumberFormat="1" applyFont="1" applyBorder="1"/>
    <xf numFmtId="4" fontId="25" fillId="2" borderId="3" xfId="0" applyNumberFormat="1" applyFont="1" applyFill="1" applyBorder="1" applyAlignment="1">
      <alignment horizontal="right"/>
    </xf>
    <xf numFmtId="0" fontId="0" fillId="0" borderId="3" xfId="0" applyFont="1" applyFill="1" applyBorder="1" applyAlignment="1">
      <alignment horizontal="left"/>
    </xf>
    <xf numFmtId="0" fontId="22" fillId="0" borderId="3" xfId="0" applyFont="1" applyFill="1" applyBorder="1" applyAlignment="1">
      <alignment horizontal="left"/>
    </xf>
    <xf numFmtId="0" fontId="24" fillId="8" borderId="3" xfId="0" applyFont="1" applyFill="1" applyBorder="1"/>
    <xf numFmtId="4" fontId="1" fillId="8" borderId="3" xfId="0" applyNumberFormat="1" applyFont="1" applyFill="1" applyBorder="1"/>
    <xf numFmtId="0" fontId="0" fillId="8" borderId="3" xfId="0" applyFill="1" applyBorder="1"/>
    <xf numFmtId="4" fontId="24" fillId="8" borderId="3" xfId="0" applyNumberFormat="1" applyFont="1" applyFill="1" applyBorder="1"/>
    <xf numFmtId="4" fontId="23" fillId="6" borderId="3" xfId="0" applyNumberFormat="1" applyFont="1" applyFill="1" applyBorder="1"/>
    <xf numFmtId="4" fontId="6" fillId="6" borderId="4" xfId="0" applyNumberFormat="1" applyFont="1" applyFill="1" applyBorder="1" applyAlignment="1" applyProtection="1">
      <alignment horizontal="right"/>
    </xf>
    <xf numFmtId="4" fontId="6" fillId="8" borderId="4" xfId="0" applyNumberFormat="1" applyFont="1" applyFill="1" applyBorder="1" applyAlignment="1" applyProtection="1">
      <alignment horizontal="right" vertical="center" wrapText="1"/>
    </xf>
    <xf numFmtId="4" fontId="1" fillId="6" borderId="3" xfId="0" applyNumberFormat="1" applyFont="1" applyFill="1" applyBorder="1"/>
    <xf numFmtId="4" fontId="11" fillId="3" borderId="3" xfId="0" applyNumberFormat="1" applyFont="1" applyFill="1" applyBorder="1" applyAlignment="1" applyProtection="1">
      <alignment vertical="center"/>
    </xf>
    <xf numFmtId="0" fontId="1" fillId="0" borderId="3" xfId="0" applyFont="1" applyBorder="1"/>
    <xf numFmtId="0" fontId="1" fillId="0" borderId="3" xfId="0" applyFont="1" applyBorder="1" applyAlignment="1">
      <alignment horizontal="left"/>
    </xf>
    <xf numFmtId="0" fontId="9" fillId="2" borderId="3" xfId="0" applyNumberFormat="1" applyFont="1" applyFill="1" applyBorder="1" applyAlignment="1" applyProtection="1">
      <alignment horizontal="left" vertical="center"/>
    </xf>
    <xf numFmtId="2" fontId="0" fillId="0" borderId="3" xfId="0" applyNumberFormat="1" applyBorder="1"/>
    <xf numFmtId="4" fontId="25" fillId="2" borderId="4" xfId="0" applyNumberFormat="1" applyFont="1" applyFill="1" applyBorder="1" applyAlignment="1" applyProtection="1">
      <alignment horizontal="right" vertical="center" wrapText="1"/>
    </xf>
    <xf numFmtId="4" fontId="25" fillId="2" borderId="3" xfId="0" applyNumberFormat="1" applyFont="1" applyFill="1" applyBorder="1" applyAlignment="1" applyProtection="1">
      <alignment horizontal="right" wrapText="1"/>
    </xf>
    <xf numFmtId="4" fontId="6" fillId="6" borderId="3" xfId="0" applyNumberFormat="1" applyFont="1" applyFill="1" applyBorder="1" applyAlignment="1">
      <alignment horizontal="right"/>
    </xf>
    <xf numFmtId="4" fontId="6" fillId="8" borderId="3" xfId="0" applyNumberFormat="1" applyFont="1" applyFill="1" applyBorder="1" applyAlignment="1">
      <alignment horizontal="right"/>
    </xf>
    <xf numFmtId="4" fontId="0" fillId="2" borderId="3" xfId="0" applyNumberFormat="1" applyFill="1" applyBorder="1"/>
    <xf numFmtId="0" fontId="1" fillId="8" borderId="3" xfId="0" applyFont="1" applyFill="1" applyBorder="1"/>
    <xf numFmtId="2" fontId="1" fillId="8" borderId="3" xfId="0" applyNumberFormat="1" applyFont="1" applyFill="1" applyBorder="1"/>
    <xf numFmtId="4" fontId="3" fillId="0" borderId="3" xfId="0" applyNumberFormat="1" applyFont="1" applyFill="1" applyBorder="1" applyAlignment="1">
      <alignment horizontal="right"/>
    </xf>
    <xf numFmtId="4" fontId="6" fillId="3" borderId="3" xfId="0" applyNumberFormat="1" applyFont="1" applyFill="1" applyBorder="1" applyAlignment="1">
      <alignment horizontal="right"/>
    </xf>
    <xf numFmtId="4" fontId="3" fillId="0" borderId="3" xfId="0" applyNumberFormat="1" applyFont="1" applyBorder="1" applyAlignment="1">
      <alignment horizontal="right"/>
    </xf>
    <xf numFmtId="2" fontId="9" fillId="3" borderId="3" xfId="0" applyNumberFormat="1" applyFont="1" applyFill="1" applyBorder="1" applyAlignment="1" applyProtection="1">
      <alignment vertical="center" wrapText="1"/>
    </xf>
    <xf numFmtId="4" fontId="6" fillId="3" borderId="3" xfId="0" applyNumberFormat="1" applyFont="1" applyFill="1" applyBorder="1" applyAlignment="1" applyProtection="1">
      <alignment horizontal="right" wrapText="1"/>
    </xf>
    <xf numFmtId="2" fontId="9" fillId="0" borderId="3" xfId="0" applyNumberFormat="1" applyFont="1" applyFill="1" applyBorder="1" applyAlignment="1" applyProtection="1">
      <alignment vertical="center"/>
    </xf>
    <xf numFmtId="2" fontId="3" fillId="0" borderId="3" xfId="0" applyNumberFormat="1" applyFont="1" applyFill="1" applyBorder="1" applyAlignment="1">
      <alignment horizontal="right"/>
    </xf>
    <xf numFmtId="2" fontId="6" fillId="0" borderId="3" xfId="0" applyNumberFormat="1" applyFont="1" applyFill="1" applyBorder="1" applyAlignment="1">
      <alignment horizontal="right"/>
    </xf>
    <xf numFmtId="4" fontId="3" fillId="0" borderId="3" xfId="0" applyNumberFormat="1" applyFont="1" applyFill="1" applyBorder="1" applyAlignment="1" applyProtection="1">
      <alignment horizontal="right" wrapText="1"/>
    </xf>
    <xf numFmtId="2" fontId="11" fillId="0" borderId="3" xfId="0" applyNumberFormat="1" applyFont="1" applyFill="1" applyBorder="1" applyAlignment="1" applyProtection="1">
      <alignment horizontal="right" vertical="center" wrapText="1"/>
    </xf>
    <xf numFmtId="2" fontId="6" fillId="0" borderId="3" xfId="0" applyNumberFormat="1" applyFont="1" applyBorder="1" applyAlignment="1">
      <alignment horizontal="right"/>
    </xf>
    <xf numFmtId="2" fontId="9" fillId="0" borderId="3" xfId="0" applyNumberFormat="1" applyFont="1" applyFill="1" applyBorder="1" applyAlignment="1" applyProtection="1">
      <alignment horizontal="right" vertical="center" wrapText="1"/>
    </xf>
    <xf numFmtId="2" fontId="9" fillId="3" borderId="3" xfId="0" applyNumberFormat="1" applyFont="1" applyFill="1" applyBorder="1" applyAlignment="1" applyProtection="1">
      <alignment horizontal="right" vertical="center"/>
    </xf>
    <xf numFmtId="2" fontId="6" fillId="3" borderId="3" xfId="0" applyNumberFormat="1" applyFont="1" applyFill="1" applyBorder="1" applyAlignment="1">
      <alignment horizontal="right"/>
    </xf>
    <xf numFmtId="2" fontId="9" fillId="3" borderId="3" xfId="0" applyNumberFormat="1" applyFont="1" applyFill="1" applyBorder="1" applyAlignment="1" applyProtection="1">
      <alignment horizontal="right" vertical="center" wrapText="1"/>
    </xf>
    <xf numFmtId="2" fontId="1" fillId="6" borderId="3" xfId="0" applyNumberFormat="1" applyFont="1" applyFill="1" applyBorder="1"/>
    <xf numFmtId="4" fontId="6" fillId="9" borderId="4" xfId="0" applyNumberFormat="1" applyFont="1" applyFill="1" applyBorder="1" applyAlignment="1" applyProtection="1">
      <alignment horizontal="right" vertical="center" wrapText="1"/>
    </xf>
    <xf numFmtId="4" fontId="6" fillId="9" borderId="3" xfId="0" applyNumberFormat="1" applyFont="1" applyFill="1" applyBorder="1" applyAlignment="1">
      <alignment horizontal="right"/>
    </xf>
    <xf numFmtId="4" fontId="1" fillId="0" borderId="3" xfId="0" applyNumberFormat="1" applyFont="1" applyBorder="1"/>
    <xf numFmtId="0" fontId="11" fillId="2" borderId="3" xfId="0" applyNumberFormat="1" applyFont="1" applyFill="1" applyBorder="1" applyAlignment="1" applyProtection="1">
      <alignment horizontal="right" vertical="center" wrapText="1"/>
    </xf>
    <xf numFmtId="4" fontId="9" fillId="2" borderId="3" xfId="0" applyNumberFormat="1" applyFont="1" applyFill="1" applyBorder="1" applyAlignment="1" applyProtection="1">
      <alignment horizontal="right" vertical="center" wrapText="1"/>
    </xf>
    <xf numFmtId="0" fontId="9" fillId="2" borderId="3" xfId="0" applyNumberFormat="1" applyFont="1" applyFill="1" applyBorder="1" applyAlignment="1" applyProtection="1">
      <alignment horizontal="right" vertical="center" wrapText="1"/>
    </xf>
    <xf numFmtId="4" fontId="11" fillId="2" borderId="3" xfId="0" applyNumberFormat="1" applyFont="1" applyFill="1" applyBorder="1" applyAlignment="1" applyProtection="1">
      <alignment horizontal="right" vertical="center" wrapText="1"/>
    </xf>
    <xf numFmtId="4" fontId="1" fillId="0" borderId="0" xfId="0" applyNumberFormat="1" applyFont="1" applyAlignment="1">
      <alignment horizontal="right"/>
    </xf>
    <xf numFmtId="0" fontId="10" fillId="2" borderId="3" xfId="0" applyNumberFormat="1" applyFont="1" applyFill="1" applyBorder="1" applyAlignment="1" applyProtection="1">
      <alignment vertical="center" wrapText="1"/>
    </xf>
    <xf numFmtId="4" fontId="1" fillId="0" borderId="0" xfId="0" applyNumberFormat="1" applyFont="1"/>
    <xf numFmtId="4" fontId="0" fillId="0" borderId="0" xfId="0" applyNumberFormat="1"/>
    <xf numFmtId="4" fontId="6" fillId="3" borderId="3" xfId="0" applyNumberFormat="1" applyFont="1" applyFill="1" applyBorder="1" applyAlignment="1" applyProtection="1">
      <alignment horizontal="center" vertical="center" wrapText="1"/>
    </xf>
    <xf numFmtId="4" fontId="3" fillId="2" borderId="3" xfId="0" applyNumberFormat="1" applyFont="1" applyFill="1" applyBorder="1" applyAlignment="1" applyProtection="1">
      <alignment horizontal="right" wrapText="1"/>
    </xf>
    <xf numFmtId="0" fontId="1" fillId="2" borderId="3" xfId="0" applyFont="1" applyFill="1" applyBorder="1" applyAlignment="1">
      <alignment horizontal="left"/>
    </xf>
    <xf numFmtId="0" fontId="0" fillId="2" borderId="3" xfId="0" applyFill="1" applyBorder="1" applyAlignment="1">
      <alignment horizontal="left"/>
    </xf>
    <xf numFmtId="0" fontId="1" fillId="2" borderId="3" xfId="0" applyFont="1" applyFill="1" applyBorder="1"/>
    <xf numFmtId="0" fontId="0" fillId="2" borderId="3" xfId="0" applyFill="1" applyBorder="1"/>
    <xf numFmtId="4" fontId="24" fillId="0" borderId="3" xfId="0" applyNumberFormat="1" applyFont="1" applyBorder="1"/>
    <xf numFmtId="4" fontId="26" fillId="0" borderId="3" xfId="0" applyNumberFormat="1" applyFont="1" applyBorder="1"/>
    <xf numFmtId="0" fontId="2" fillId="0" borderId="0" xfId="0" applyNumberFormat="1" applyFont="1" applyFill="1" applyBorder="1" applyAlignment="1" applyProtection="1">
      <alignment horizontal="center" vertical="center"/>
    </xf>
    <xf numFmtId="2" fontId="24" fillId="8" borderId="3" xfId="0" applyNumberFormat="1" applyFont="1" applyFill="1" applyBorder="1"/>
    <xf numFmtId="0" fontId="0" fillId="0" borderId="3" xfId="0" applyFont="1" applyBorder="1"/>
    <xf numFmtId="4" fontId="6" fillId="0" borderId="3" xfId="0" quotePrefix="1" applyNumberFormat="1" applyFont="1" applyBorder="1" applyAlignment="1">
      <alignment horizontal="right" wrapText="1"/>
    </xf>
    <xf numFmtId="4" fontId="6" fillId="2" borderId="3" xfId="0" applyNumberFormat="1" applyFont="1" applyFill="1" applyBorder="1" applyAlignment="1" applyProtection="1">
      <alignment horizontal="right" vertical="center" wrapText="1"/>
    </xf>
    <xf numFmtId="3" fontId="15" fillId="3" borderId="3" xfId="0" applyNumberFormat="1" applyFont="1" applyFill="1" applyBorder="1" applyAlignment="1" applyProtection="1">
      <alignment horizontal="center" vertical="center" wrapText="1"/>
    </xf>
    <xf numFmtId="2" fontId="11" fillId="3" borderId="3" xfId="0" applyNumberFormat="1" applyFont="1" applyFill="1" applyBorder="1" applyAlignment="1" applyProtection="1">
      <alignment horizontal="right" vertical="center" wrapText="1"/>
    </xf>
    <xf numFmtId="0" fontId="15" fillId="0" borderId="3" xfId="0" quotePrefix="1" applyFont="1" applyBorder="1" applyAlignment="1">
      <alignment horizontal="center" vertical="center" wrapText="1"/>
    </xf>
    <xf numFmtId="0" fontId="11" fillId="3" borderId="1" xfId="0" quotePrefix="1" applyNumberFormat="1" applyFont="1" applyFill="1" applyBorder="1" applyAlignment="1" applyProtection="1">
      <alignment horizontal="left" vertical="center" wrapText="1"/>
    </xf>
    <xf numFmtId="0" fontId="9" fillId="3" borderId="2" xfId="0" applyNumberFormat="1" applyFont="1" applyFill="1" applyBorder="1" applyAlignment="1" applyProtection="1">
      <alignment vertical="center" wrapText="1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1" fillId="0" borderId="1" xfId="0" applyNumberFormat="1" applyFont="1" applyFill="1" applyBorder="1" applyAlignment="1" applyProtection="1">
      <alignment horizontal="left" vertical="center" wrapText="1"/>
    </xf>
    <xf numFmtId="0" fontId="11" fillId="0" borderId="2" xfId="0" applyNumberFormat="1" applyFont="1" applyFill="1" applyBorder="1" applyAlignment="1" applyProtection="1">
      <alignment horizontal="left" vertical="center" wrapText="1"/>
    </xf>
    <xf numFmtId="0" fontId="9" fillId="0" borderId="2" xfId="0" applyNumberFormat="1" applyFont="1" applyFill="1" applyBorder="1" applyAlignment="1" applyProtection="1">
      <alignment vertical="center" wrapText="1"/>
    </xf>
    <xf numFmtId="0" fontId="6" fillId="0" borderId="1" xfId="0" quotePrefix="1" applyFont="1" applyBorder="1" applyAlignment="1">
      <alignment horizontal="center" vertical="center" wrapText="1"/>
    </xf>
    <xf numFmtId="0" fontId="6" fillId="0" borderId="2" xfId="0" quotePrefix="1" applyFont="1" applyBorder="1" applyAlignment="1">
      <alignment horizontal="center" vertical="center" wrapText="1"/>
    </xf>
    <xf numFmtId="0" fontId="11" fillId="3" borderId="1" xfId="0" applyNumberFormat="1" applyFont="1" applyFill="1" applyBorder="1" applyAlignment="1" applyProtection="1">
      <alignment horizontal="left" vertical="center" wrapText="1"/>
    </xf>
    <xf numFmtId="0" fontId="9" fillId="3" borderId="2" xfId="0" applyNumberFormat="1" applyFont="1" applyFill="1" applyBorder="1" applyAlignment="1" applyProtection="1">
      <alignment vertical="center"/>
    </xf>
    <xf numFmtId="0" fontId="11" fillId="0" borderId="1" xfId="0" quotePrefix="1" applyFont="1" applyBorder="1" applyAlignment="1">
      <alignment horizontal="left" vertical="center"/>
    </xf>
    <xf numFmtId="0" fontId="9" fillId="0" borderId="2" xfId="0" applyNumberFormat="1" applyFont="1" applyFill="1" applyBorder="1" applyAlignment="1" applyProtection="1">
      <alignment vertical="center"/>
    </xf>
    <xf numFmtId="0" fontId="11" fillId="0" borderId="1" xfId="0" quotePrefix="1" applyNumberFormat="1" applyFont="1" applyFill="1" applyBorder="1" applyAlignment="1" applyProtection="1">
      <alignment horizontal="left" vertical="center" wrapText="1"/>
    </xf>
    <xf numFmtId="0" fontId="11" fillId="0" borderId="1" xfId="0" quotePrefix="1" applyFont="1" applyFill="1" applyBorder="1" applyAlignment="1">
      <alignment horizontal="left" vertical="center"/>
    </xf>
    <xf numFmtId="0" fontId="6" fillId="3" borderId="1" xfId="0" applyNumberFormat="1" applyFont="1" applyFill="1" applyBorder="1" applyAlignment="1" applyProtection="1">
      <alignment horizontal="center" vertical="center" wrapText="1"/>
    </xf>
    <xf numFmtId="0" fontId="6" fillId="3" borderId="2" xfId="0" applyNumberFormat="1" applyFont="1" applyFill="1" applyBorder="1" applyAlignment="1" applyProtection="1">
      <alignment horizontal="center" vertical="center" wrapText="1"/>
    </xf>
    <xf numFmtId="0" fontId="6" fillId="3" borderId="4" xfId="0" applyNumberFormat="1" applyFont="1" applyFill="1" applyBorder="1" applyAlignment="1" applyProtection="1">
      <alignment horizontal="center" vertical="center" wrapText="1"/>
    </xf>
    <xf numFmtId="0" fontId="15" fillId="3" borderId="1" xfId="0" applyNumberFormat="1" applyFont="1" applyFill="1" applyBorder="1" applyAlignment="1" applyProtection="1">
      <alignment horizontal="center" vertical="center" wrapText="1"/>
    </xf>
    <xf numFmtId="0" fontId="15" fillId="3" borderId="2" xfId="0" applyNumberFormat="1" applyFont="1" applyFill="1" applyBorder="1" applyAlignment="1" applyProtection="1">
      <alignment horizontal="center" vertical="center" wrapText="1"/>
    </xf>
    <xf numFmtId="0" fontId="15" fillId="3" borderId="4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0"/>
  <sheetViews>
    <sheetView tabSelected="1" workbookViewId="0">
      <selection activeCell="G8" sqref="G8"/>
    </sheetView>
  </sheetViews>
  <sheetFormatPr defaultRowHeight="15" x14ac:dyDescent="0.25"/>
  <cols>
    <col min="5" max="5" width="25.28515625" customWidth="1"/>
    <col min="6" max="10" width="19.42578125" customWidth="1"/>
    <col min="11" max="12" width="25.28515625" customWidth="1"/>
  </cols>
  <sheetData>
    <row r="1" spans="1:12" ht="42" customHeight="1" x14ac:dyDescent="0.25">
      <c r="A1" s="158" t="s">
        <v>148</v>
      </c>
      <c r="B1" s="158"/>
      <c r="C1" s="158"/>
      <c r="D1" s="158"/>
      <c r="E1" s="158"/>
      <c r="F1" s="158"/>
      <c r="G1" s="158"/>
      <c r="H1" s="158"/>
      <c r="I1" s="158"/>
      <c r="J1" s="158"/>
      <c r="K1" s="38"/>
      <c r="L1" s="38"/>
    </row>
    <row r="2" spans="1:12" ht="18" customHeight="1" x14ac:dyDescent="0.25">
      <c r="A2" s="5"/>
      <c r="B2" s="5"/>
      <c r="C2" s="5"/>
      <c r="D2" s="5"/>
      <c r="E2" s="5"/>
      <c r="F2" s="22"/>
      <c r="G2" s="22"/>
      <c r="H2" s="5"/>
      <c r="I2" s="5"/>
      <c r="J2" s="5"/>
      <c r="K2" s="5"/>
      <c r="L2" s="5"/>
    </row>
    <row r="3" spans="1:12" ht="15.75" customHeight="1" x14ac:dyDescent="0.25">
      <c r="A3" s="158" t="s">
        <v>13</v>
      </c>
      <c r="B3" s="158"/>
      <c r="C3" s="158"/>
      <c r="D3" s="158"/>
      <c r="E3" s="158"/>
      <c r="F3" s="158"/>
      <c r="G3" s="158"/>
      <c r="H3" s="158"/>
      <c r="I3" s="158"/>
      <c r="J3" s="158"/>
      <c r="K3" s="36"/>
      <c r="L3" s="36"/>
    </row>
    <row r="4" spans="1:12" ht="18" x14ac:dyDescent="0.25">
      <c r="A4" s="5"/>
      <c r="B4" s="5"/>
      <c r="C4" s="5"/>
      <c r="D4" s="5"/>
      <c r="E4" s="5"/>
      <c r="F4" s="22"/>
      <c r="G4" s="22"/>
      <c r="H4" s="5"/>
      <c r="I4" s="5"/>
      <c r="J4" s="5"/>
      <c r="K4" s="6"/>
      <c r="L4" s="6"/>
    </row>
    <row r="5" spans="1:12" ht="18" customHeight="1" x14ac:dyDescent="0.25">
      <c r="A5" s="158" t="s">
        <v>19</v>
      </c>
      <c r="B5" s="158"/>
      <c r="C5" s="158"/>
      <c r="D5" s="158"/>
      <c r="E5" s="158"/>
      <c r="F5" s="158"/>
      <c r="G5" s="158"/>
      <c r="H5" s="158"/>
      <c r="I5" s="158"/>
      <c r="J5" s="158"/>
      <c r="K5" s="35"/>
      <c r="L5" s="35"/>
    </row>
    <row r="6" spans="1:12" ht="18" x14ac:dyDescent="0.25">
      <c r="A6" s="1"/>
      <c r="B6" s="2"/>
      <c r="C6" s="2"/>
      <c r="D6" s="2"/>
      <c r="E6" s="7"/>
      <c r="F6" s="7"/>
      <c r="G6" s="7"/>
      <c r="H6" s="8"/>
      <c r="I6" s="8"/>
      <c r="J6" s="26"/>
    </row>
    <row r="7" spans="1:12" ht="38.25" x14ac:dyDescent="0.25">
      <c r="A7" s="162" t="s">
        <v>11</v>
      </c>
      <c r="B7" s="163"/>
      <c r="C7" s="163"/>
      <c r="D7" s="163"/>
      <c r="E7" s="163"/>
      <c r="F7" s="39" t="s">
        <v>149</v>
      </c>
      <c r="G7" s="39" t="s">
        <v>157</v>
      </c>
      <c r="H7" s="4" t="s">
        <v>151</v>
      </c>
      <c r="I7" s="4" t="s">
        <v>36</v>
      </c>
      <c r="J7" s="4" t="s">
        <v>152</v>
      </c>
    </row>
    <row r="8" spans="1:12" ht="12" customHeight="1" x14ac:dyDescent="0.25">
      <c r="A8" s="153">
        <v>1</v>
      </c>
      <c r="B8" s="153"/>
      <c r="C8" s="153"/>
      <c r="D8" s="153"/>
      <c r="E8" s="153"/>
      <c r="F8" s="44">
        <v>2</v>
      </c>
      <c r="G8" s="44">
        <v>3</v>
      </c>
      <c r="H8" s="45">
        <v>4</v>
      </c>
      <c r="I8" s="45">
        <v>5</v>
      </c>
      <c r="J8" s="45">
        <v>6</v>
      </c>
    </row>
    <row r="9" spans="1:12" x14ac:dyDescent="0.25">
      <c r="A9" s="159" t="s">
        <v>21</v>
      </c>
      <c r="B9" s="161"/>
      <c r="C9" s="161"/>
      <c r="D9" s="161"/>
      <c r="E9" s="167"/>
      <c r="F9" s="52">
        <v>1502753.91</v>
      </c>
      <c r="G9" s="52">
        <v>1681413.84</v>
      </c>
      <c r="H9" s="111">
        <v>2157091</v>
      </c>
      <c r="I9" s="111">
        <v>2196851</v>
      </c>
      <c r="J9" s="111">
        <v>2249508</v>
      </c>
    </row>
    <row r="10" spans="1:12" x14ac:dyDescent="0.25">
      <c r="A10" s="169" t="s">
        <v>22</v>
      </c>
      <c r="B10" s="167"/>
      <c r="C10" s="167"/>
      <c r="D10" s="167"/>
      <c r="E10" s="167"/>
      <c r="F10" s="116">
        <v>1505</v>
      </c>
      <c r="G10" s="116">
        <v>0</v>
      </c>
      <c r="H10" s="117">
        <v>0</v>
      </c>
      <c r="I10" s="118">
        <v>0</v>
      </c>
      <c r="J10" s="111">
        <v>0</v>
      </c>
    </row>
    <row r="11" spans="1:12" x14ac:dyDescent="0.25">
      <c r="A11" s="164" t="s">
        <v>0</v>
      </c>
      <c r="B11" s="155"/>
      <c r="C11" s="155"/>
      <c r="D11" s="155"/>
      <c r="E11" s="165"/>
      <c r="F11" s="99">
        <f>SUM(F9:F10)</f>
        <v>1504258.91</v>
      </c>
      <c r="G11" s="99">
        <f>SUM(G9:G10)</f>
        <v>1681413.84</v>
      </c>
      <c r="H11" s="112">
        <f>SUM(H9:H10)</f>
        <v>2157091</v>
      </c>
      <c r="I11" s="112">
        <f>SUM(I9:I10)</f>
        <v>2196851</v>
      </c>
      <c r="J11" s="112">
        <f>SUM(J9:J10)</f>
        <v>2249508</v>
      </c>
    </row>
    <row r="12" spans="1:12" x14ac:dyDescent="0.25">
      <c r="A12" s="168" t="s">
        <v>23</v>
      </c>
      <c r="B12" s="161"/>
      <c r="C12" s="161"/>
      <c r="D12" s="161"/>
      <c r="E12" s="161"/>
      <c r="F12" s="53">
        <v>1478069.12</v>
      </c>
      <c r="G12" s="53">
        <v>1506913.84</v>
      </c>
      <c r="H12" s="111">
        <v>1922754</v>
      </c>
      <c r="I12" s="111">
        <v>1958391</v>
      </c>
      <c r="J12" s="119">
        <v>1997828</v>
      </c>
    </row>
    <row r="13" spans="1:12" x14ac:dyDescent="0.25">
      <c r="A13" s="166" t="s">
        <v>24</v>
      </c>
      <c r="B13" s="167"/>
      <c r="C13" s="167"/>
      <c r="D13" s="167"/>
      <c r="E13" s="167"/>
      <c r="F13" s="52">
        <v>40951.370000000003</v>
      </c>
      <c r="G13" s="52">
        <v>174500</v>
      </c>
      <c r="H13" s="113">
        <v>215010</v>
      </c>
      <c r="I13" s="113">
        <v>195010</v>
      </c>
      <c r="J13" s="119">
        <v>183510</v>
      </c>
    </row>
    <row r="14" spans="1:12" x14ac:dyDescent="0.25">
      <c r="A14" s="27" t="s">
        <v>1</v>
      </c>
      <c r="B14" s="28"/>
      <c r="C14" s="28"/>
      <c r="D14" s="28"/>
      <c r="E14" s="28"/>
      <c r="F14" s="99">
        <f>SUM(F12:F13)</f>
        <v>1519020.4900000002</v>
      </c>
      <c r="G14" s="99">
        <f>SUM(G12:G13)</f>
        <v>1681413.84</v>
      </c>
      <c r="H14" s="112">
        <f>SUM(H12:H13)</f>
        <v>2137764</v>
      </c>
      <c r="I14" s="112">
        <f>SUM(I12:I13)</f>
        <v>2153401</v>
      </c>
      <c r="J14" s="112">
        <f>SUM(J12:J13)</f>
        <v>2181338</v>
      </c>
    </row>
    <row r="15" spans="1:12" x14ac:dyDescent="0.25">
      <c r="A15" s="154" t="s">
        <v>2</v>
      </c>
      <c r="B15" s="155"/>
      <c r="C15" s="155"/>
      <c r="D15" s="155"/>
      <c r="E15" s="155"/>
      <c r="F15" s="57">
        <f>SUM(F11-F14)</f>
        <v>-14761.580000000307</v>
      </c>
      <c r="G15" s="114">
        <v>0</v>
      </c>
      <c r="H15" s="115">
        <v>19327</v>
      </c>
      <c r="I15" s="115">
        <v>43450</v>
      </c>
      <c r="J15" s="115">
        <v>68170</v>
      </c>
    </row>
    <row r="16" spans="1:12" ht="18" x14ac:dyDescent="0.25">
      <c r="A16" s="5"/>
      <c r="B16" s="9"/>
      <c r="C16" s="9"/>
      <c r="D16" s="9"/>
      <c r="E16" s="9"/>
      <c r="F16" s="20"/>
      <c r="G16" s="20"/>
      <c r="H16" s="9"/>
      <c r="I16" s="9"/>
      <c r="J16" s="3"/>
      <c r="K16" s="3"/>
      <c r="L16" s="3"/>
    </row>
    <row r="17" spans="1:12" ht="18" customHeight="1" x14ac:dyDescent="0.25">
      <c r="A17" s="158" t="s">
        <v>20</v>
      </c>
      <c r="B17" s="158"/>
      <c r="C17" s="158"/>
      <c r="D17" s="158"/>
      <c r="E17" s="158"/>
      <c r="F17" s="158"/>
      <c r="G17" s="158"/>
      <c r="H17" s="158"/>
      <c r="I17" s="158"/>
      <c r="J17" s="158"/>
      <c r="K17" s="35"/>
      <c r="L17" s="35"/>
    </row>
    <row r="18" spans="1:12" ht="18" x14ac:dyDescent="0.25">
      <c r="A18" s="22"/>
      <c r="B18" s="20"/>
      <c r="C18" s="20"/>
      <c r="D18" s="20"/>
      <c r="E18" s="20"/>
      <c r="F18" s="20"/>
      <c r="G18" s="20"/>
      <c r="H18" s="21"/>
      <c r="I18" s="21"/>
      <c r="J18" s="21"/>
    </row>
    <row r="19" spans="1:12" ht="25.5" x14ac:dyDescent="0.25">
      <c r="A19" s="162" t="s">
        <v>11</v>
      </c>
      <c r="B19" s="163"/>
      <c r="C19" s="163"/>
      <c r="D19" s="163"/>
      <c r="E19" s="163"/>
      <c r="F19" s="39" t="s">
        <v>149</v>
      </c>
      <c r="G19" s="39" t="s">
        <v>150</v>
      </c>
      <c r="H19" s="4" t="s">
        <v>151</v>
      </c>
      <c r="I19" s="4" t="s">
        <v>36</v>
      </c>
      <c r="J19" s="4" t="s">
        <v>152</v>
      </c>
    </row>
    <row r="20" spans="1:12" ht="12" customHeight="1" x14ac:dyDescent="0.25">
      <c r="A20" s="153">
        <v>1</v>
      </c>
      <c r="B20" s="153"/>
      <c r="C20" s="153"/>
      <c r="D20" s="153"/>
      <c r="E20" s="153"/>
      <c r="F20" s="44">
        <v>2</v>
      </c>
      <c r="G20" s="44">
        <v>3</v>
      </c>
      <c r="H20" s="45">
        <v>4</v>
      </c>
      <c r="I20" s="45">
        <v>5</v>
      </c>
      <c r="J20" s="45">
        <v>6</v>
      </c>
    </row>
    <row r="21" spans="1:12" ht="15.75" customHeight="1" x14ac:dyDescent="0.25">
      <c r="A21" s="159" t="s">
        <v>25</v>
      </c>
      <c r="B21" s="160"/>
      <c r="C21" s="160"/>
      <c r="D21" s="160"/>
      <c r="E21" s="160"/>
      <c r="F21" s="120">
        <v>0</v>
      </c>
      <c r="G21" s="120">
        <v>0</v>
      </c>
      <c r="H21" s="121">
        <v>0</v>
      </c>
      <c r="I21" s="121">
        <v>0</v>
      </c>
      <c r="J21" s="121">
        <v>0</v>
      </c>
    </row>
    <row r="22" spans="1:12" x14ac:dyDescent="0.25">
      <c r="A22" s="159" t="s">
        <v>26</v>
      </c>
      <c r="B22" s="161"/>
      <c r="C22" s="161"/>
      <c r="D22" s="161"/>
      <c r="E22" s="161"/>
      <c r="F22" s="122">
        <v>0</v>
      </c>
      <c r="G22" s="122">
        <v>0</v>
      </c>
      <c r="H22" s="121">
        <v>0</v>
      </c>
      <c r="I22" s="121">
        <v>0</v>
      </c>
      <c r="J22" s="121">
        <v>0</v>
      </c>
    </row>
    <row r="23" spans="1:12" x14ac:dyDescent="0.25">
      <c r="A23" s="164" t="s">
        <v>27</v>
      </c>
      <c r="B23" s="155"/>
      <c r="C23" s="155"/>
      <c r="D23" s="155"/>
      <c r="E23" s="165"/>
      <c r="F23" s="123">
        <v>0</v>
      </c>
      <c r="G23" s="123">
        <v>0</v>
      </c>
      <c r="H23" s="124">
        <v>0</v>
      </c>
      <c r="I23" s="124">
        <v>0</v>
      </c>
      <c r="J23" s="124">
        <v>0</v>
      </c>
    </row>
    <row r="24" spans="1:12" x14ac:dyDescent="0.25">
      <c r="A24" s="156" t="s">
        <v>16</v>
      </c>
      <c r="B24" s="157"/>
      <c r="C24" s="157"/>
      <c r="D24" s="157"/>
      <c r="E24" s="157"/>
      <c r="F24" s="149"/>
      <c r="G24" s="149">
        <v>301326.45</v>
      </c>
      <c r="H24" s="150">
        <v>301326.45</v>
      </c>
      <c r="I24" s="150">
        <v>320653.45</v>
      </c>
      <c r="J24" s="150">
        <v>364103.45</v>
      </c>
    </row>
    <row r="25" spans="1:12" x14ac:dyDescent="0.25">
      <c r="A25" s="156" t="s">
        <v>28</v>
      </c>
      <c r="B25" s="157"/>
      <c r="C25" s="157"/>
      <c r="D25" s="157"/>
      <c r="E25" s="157"/>
      <c r="F25" s="149"/>
      <c r="G25" s="149">
        <v>301326.45</v>
      </c>
      <c r="H25" s="150">
        <v>320653.45</v>
      </c>
      <c r="I25" s="150">
        <v>364103.45</v>
      </c>
      <c r="J25" s="150">
        <v>432273.45</v>
      </c>
    </row>
    <row r="26" spans="1:12" x14ac:dyDescent="0.25">
      <c r="A26" s="154" t="s">
        <v>3</v>
      </c>
      <c r="B26" s="155"/>
      <c r="C26" s="155"/>
      <c r="D26" s="155"/>
      <c r="E26" s="155"/>
      <c r="F26" s="125">
        <v>0</v>
      </c>
      <c r="G26" s="152">
        <v>0</v>
      </c>
      <c r="H26" s="112">
        <v>-19327</v>
      </c>
      <c r="I26" s="112">
        <v>-43450</v>
      </c>
      <c r="J26" s="112">
        <v>-68170</v>
      </c>
    </row>
    <row r="27" spans="1:12" x14ac:dyDescent="0.25">
      <c r="A27" s="154" t="s">
        <v>4</v>
      </c>
      <c r="B27" s="155"/>
      <c r="C27" s="155"/>
      <c r="D27" s="155"/>
      <c r="E27" s="155"/>
      <c r="F27" s="125">
        <v>0</v>
      </c>
      <c r="G27" s="125">
        <v>0</v>
      </c>
      <c r="H27" s="124">
        <v>0</v>
      </c>
      <c r="I27" s="124">
        <v>0</v>
      </c>
      <c r="J27" s="124">
        <v>0</v>
      </c>
    </row>
    <row r="28" spans="1:12" ht="11.25" customHeight="1" x14ac:dyDescent="0.25">
      <c r="A28" s="17"/>
      <c r="B28" s="18"/>
      <c r="C28" s="18"/>
      <c r="D28" s="18"/>
      <c r="E28" s="18"/>
      <c r="F28" s="18"/>
      <c r="G28" s="18"/>
      <c r="H28" s="19"/>
      <c r="I28" s="19"/>
      <c r="J28" s="19"/>
      <c r="K28" s="19"/>
      <c r="L28" s="19"/>
    </row>
    <row r="29" spans="1:12" ht="15" customHeight="1" x14ac:dyDescent="0.25">
      <c r="A29" s="40"/>
      <c r="B29" s="40"/>
      <c r="C29" s="40"/>
      <c r="D29" s="40"/>
      <c r="E29" s="40"/>
      <c r="F29" s="40"/>
      <c r="G29" s="40"/>
      <c r="H29" s="40"/>
      <c r="I29" s="40"/>
      <c r="J29" s="40"/>
      <c r="K29" s="40"/>
    </row>
    <row r="30" spans="1:12" ht="9" customHeight="1" x14ac:dyDescent="0.25"/>
  </sheetData>
  <mergeCells count="21">
    <mergeCell ref="A1:J1"/>
    <mergeCell ref="A3:J3"/>
    <mergeCell ref="A5:J5"/>
    <mergeCell ref="A13:E13"/>
    <mergeCell ref="A15:E15"/>
    <mergeCell ref="A12:E12"/>
    <mergeCell ref="A11:E11"/>
    <mergeCell ref="A9:E9"/>
    <mergeCell ref="A10:E10"/>
    <mergeCell ref="A7:E7"/>
    <mergeCell ref="A8:E8"/>
    <mergeCell ref="A20:E20"/>
    <mergeCell ref="A27:E27"/>
    <mergeCell ref="A24:E24"/>
    <mergeCell ref="A25:E25"/>
    <mergeCell ref="A17:J17"/>
    <mergeCell ref="A21:E21"/>
    <mergeCell ref="A22:E22"/>
    <mergeCell ref="A26:E26"/>
    <mergeCell ref="A19:E19"/>
    <mergeCell ref="A23:E23"/>
  </mergeCells>
  <pageMargins left="0.7" right="0.7" top="0.75" bottom="0.75" header="0.3" footer="0.3"/>
  <pageSetup paperSize="9" scale="8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09"/>
  <sheetViews>
    <sheetView topLeftCell="A7" workbookViewId="0">
      <selection activeCell="H64" sqref="H64"/>
    </sheetView>
  </sheetViews>
  <sheetFormatPr defaultRowHeight="15" x14ac:dyDescent="0.25"/>
  <cols>
    <col min="1" max="1" width="7.42578125" bestFit="1" customWidth="1"/>
    <col min="2" max="3" width="7.42578125" customWidth="1"/>
    <col min="4" max="4" width="8.42578125" bestFit="1" customWidth="1"/>
    <col min="5" max="5" width="44.7109375" customWidth="1"/>
    <col min="6" max="8" width="19.42578125" customWidth="1"/>
    <col min="9" max="10" width="25.28515625" customWidth="1"/>
  </cols>
  <sheetData>
    <row r="1" spans="1:10" ht="18" x14ac:dyDescent="0.25">
      <c r="A1" s="5"/>
      <c r="B1" s="22"/>
      <c r="C1" s="22"/>
      <c r="D1" s="5"/>
      <c r="E1" s="5"/>
      <c r="F1" s="5"/>
      <c r="G1" s="5"/>
      <c r="H1" s="5"/>
      <c r="I1" s="5"/>
      <c r="J1" s="5"/>
    </row>
    <row r="2" spans="1:10" ht="15.75" x14ac:dyDescent="0.25">
      <c r="A2" s="158" t="s">
        <v>13</v>
      </c>
      <c r="B2" s="158"/>
      <c r="C2" s="158"/>
      <c r="D2" s="158"/>
      <c r="E2" s="158"/>
      <c r="F2" s="158"/>
      <c r="G2" s="158"/>
      <c r="H2" s="158"/>
      <c r="I2" s="36"/>
      <c r="J2" s="36"/>
    </row>
    <row r="3" spans="1:10" ht="18" x14ac:dyDescent="0.25">
      <c r="A3" s="5"/>
      <c r="B3" s="22"/>
      <c r="C3" s="22"/>
      <c r="D3" s="5"/>
      <c r="E3" s="5"/>
      <c r="F3" s="5"/>
      <c r="G3" s="5"/>
      <c r="H3" s="5"/>
      <c r="I3" s="6"/>
      <c r="J3" s="6"/>
    </row>
    <row r="4" spans="1:10" ht="15.75" x14ac:dyDescent="0.25">
      <c r="A4" s="158" t="s">
        <v>5</v>
      </c>
      <c r="B4" s="158"/>
      <c r="C4" s="158"/>
      <c r="D4" s="158"/>
      <c r="E4" s="158"/>
      <c r="F4" s="158"/>
      <c r="G4" s="158"/>
      <c r="H4" s="158"/>
      <c r="I4" s="35"/>
      <c r="J4" s="35"/>
    </row>
    <row r="5" spans="1:10" ht="18" x14ac:dyDescent="0.25">
      <c r="A5" s="5"/>
      <c r="B5" s="22"/>
      <c r="C5" s="22"/>
      <c r="D5" s="5"/>
      <c r="E5" s="5"/>
      <c r="F5" s="5"/>
      <c r="G5" s="5"/>
      <c r="H5" s="5"/>
      <c r="I5" s="6"/>
      <c r="J5" s="6"/>
    </row>
    <row r="6" spans="1:10" ht="15.75" x14ac:dyDescent="0.25">
      <c r="A6" s="158" t="s">
        <v>29</v>
      </c>
      <c r="B6" s="158"/>
      <c r="C6" s="158"/>
      <c r="D6" s="158"/>
      <c r="E6" s="158"/>
      <c r="F6" s="158"/>
      <c r="G6" s="158"/>
      <c r="H6" s="158"/>
      <c r="I6" s="37"/>
      <c r="J6" s="37"/>
    </row>
    <row r="7" spans="1:10" ht="18" x14ac:dyDescent="0.25">
      <c r="A7" s="5"/>
      <c r="B7" s="22"/>
      <c r="C7" s="22"/>
      <c r="D7" s="5"/>
      <c r="E7" s="5"/>
      <c r="F7" s="5"/>
      <c r="G7" s="5"/>
      <c r="H7" s="5"/>
      <c r="I7" s="6"/>
      <c r="J7" s="6"/>
    </row>
    <row r="8" spans="1:10" ht="25.5" x14ac:dyDescent="0.25">
      <c r="A8" s="170" t="s">
        <v>11</v>
      </c>
      <c r="B8" s="171"/>
      <c r="C8" s="171"/>
      <c r="D8" s="171"/>
      <c r="E8" s="172"/>
      <c r="F8" s="42" t="s">
        <v>151</v>
      </c>
      <c r="G8" s="42" t="s">
        <v>36</v>
      </c>
      <c r="H8" s="42" t="s">
        <v>152</v>
      </c>
    </row>
    <row r="9" spans="1:10" s="46" customFormat="1" ht="11.25" x14ac:dyDescent="0.2">
      <c r="A9" s="173">
        <v>1</v>
      </c>
      <c r="B9" s="174"/>
      <c r="C9" s="174"/>
      <c r="D9" s="174"/>
      <c r="E9" s="175"/>
      <c r="F9" s="49">
        <v>4</v>
      </c>
      <c r="G9" s="49">
        <v>5</v>
      </c>
      <c r="H9" s="49">
        <v>6</v>
      </c>
    </row>
    <row r="10" spans="1:10" x14ac:dyDescent="0.25">
      <c r="A10" s="11"/>
      <c r="B10" s="11"/>
      <c r="C10" s="11"/>
      <c r="D10" s="11"/>
      <c r="E10" s="11" t="s">
        <v>31</v>
      </c>
      <c r="F10" s="66"/>
      <c r="G10" s="55"/>
      <c r="H10" s="55"/>
    </row>
    <row r="11" spans="1:10" x14ac:dyDescent="0.25">
      <c r="A11" s="11">
        <v>6</v>
      </c>
      <c r="B11" s="11"/>
      <c r="C11" s="11"/>
      <c r="D11" s="11"/>
      <c r="E11" s="11" t="s">
        <v>6</v>
      </c>
      <c r="F11" s="66">
        <f>SUM(F12,F17,F20,F23,F29)</f>
        <v>2157091</v>
      </c>
      <c r="G11" s="66">
        <f>SUM(G12,G17,G20,G23,G29)</f>
        <v>2196851</v>
      </c>
      <c r="H11" s="66">
        <f>SUM(H12,H17,H20,H23,H29)</f>
        <v>2249508</v>
      </c>
    </row>
    <row r="12" spans="1:10" ht="25.5" x14ac:dyDescent="0.25">
      <c r="A12" s="11"/>
      <c r="B12" s="11">
        <v>63</v>
      </c>
      <c r="C12" s="15"/>
      <c r="D12" s="15"/>
      <c r="E12" s="11" t="s">
        <v>15</v>
      </c>
      <c r="F12" s="66">
        <f>SUM(F13,F15)</f>
        <v>6800</v>
      </c>
      <c r="G12" s="66">
        <f>SUM(G13,G15)</f>
        <v>9000</v>
      </c>
      <c r="H12" s="66">
        <f>SUM(H13,H15)</f>
        <v>9000</v>
      </c>
    </row>
    <row r="13" spans="1:10" ht="25.5" x14ac:dyDescent="0.25">
      <c r="A13" s="11"/>
      <c r="B13" s="11"/>
      <c r="C13" s="25">
        <v>636</v>
      </c>
      <c r="D13" s="12"/>
      <c r="E13" s="15" t="s">
        <v>15</v>
      </c>
      <c r="F13" s="55">
        <f>SUM(F14)</f>
        <v>6800</v>
      </c>
      <c r="G13" s="55">
        <f>SUM(G14)</f>
        <v>9000</v>
      </c>
      <c r="H13" s="55">
        <f>SUM(H14)</f>
        <v>9000</v>
      </c>
    </row>
    <row r="14" spans="1:10" ht="25.5" x14ac:dyDescent="0.25">
      <c r="A14" s="12"/>
      <c r="B14" s="12"/>
      <c r="C14" s="12"/>
      <c r="D14" s="12">
        <v>6361</v>
      </c>
      <c r="E14" s="15" t="s">
        <v>37</v>
      </c>
      <c r="F14" s="55">
        <v>6800</v>
      </c>
      <c r="G14" s="55">
        <v>9000</v>
      </c>
      <c r="H14" s="55">
        <v>9000</v>
      </c>
    </row>
    <row r="15" spans="1:10" ht="25.5" x14ac:dyDescent="0.25">
      <c r="A15" s="12"/>
      <c r="B15" s="12"/>
      <c r="C15" s="58">
        <v>638</v>
      </c>
      <c r="D15" s="13"/>
      <c r="E15" s="15" t="s">
        <v>38</v>
      </c>
      <c r="F15" s="55">
        <f>SUM(F16)</f>
        <v>0</v>
      </c>
      <c r="G15" s="55">
        <v>0</v>
      </c>
      <c r="H15" s="55">
        <v>0</v>
      </c>
    </row>
    <row r="16" spans="1:10" x14ac:dyDescent="0.25">
      <c r="A16" s="25"/>
      <c r="B16" s="25"/>
      <c r="C16" s="13"/>
      <c r="D16" s="12">
        <v>6381</v>
      </c>
      <c r="E16" s="15" t="s">
        <v>39</v>
      </c>
      <c r="F16" s="55">
        <v>0</v>
      </c>
      <c r="G16" s="55">
        <v>0</v>
      </c>
      <c r="H16" s="55">
        <v>0</v>
      </c>
    </row>
    <row r="17" spans="1:8" x14ac:dyDescent="0.25">
      <c r="A17" s="12"/>
      <c r="B17" s="25">
        <v>64</v>
      </c>
      <c r="C17" s="13"/>
      <c r="D17" s="13"/>
      <c r="E17" s="11" t="s">
        <v>40</v>
      </c>
      <c r="F17" s="66">
        <f t="shared" ref="F17:H18" si="0">SUM(F18)</f>
        <v>150</v>
      </c>
      <c r="G17" s="66">
        <f t="shared" si="0"/>
        <v>350</v>
      </c>
      <c r="H17" s="66">
        <f t="shared" si="0"/>
        <v>350</v>
      </c>
    </row>
    <row r="18" spans="1:8" x14ac:dyDescent="0.25">
      <c r="A18" s="12"/>
      <c r="B18" s="25"/>
      <c r="C18" s="58">
        <v>641</v>
      </c>
      <c r="D18" s="13"/>
      <c r="E18" s="15" t="s">
        <v>41</v>
      </c>
      <c r="F18" s="66">
        <f t="shared" si="0"/>
        <v>150</v>
      </c>
      <c r="G18" s="55">
        <f t="shared" si="0"/>
        <v>350</v>
      </c>
      <c r="H18" s="55">
        <f t="shared" si="0"/>
        <v>350</v>
      </c>
    </row>
    <row r="19" spans="1:8" x14ac:dyDescent="0.25">
      <c r="A19" s="12"/>
      <c r="B19" s="60"/>
      <c r="C19" s="13"/>
      <c r="D19" s="12">
        <v>6413</v>
      </c>
      <c r="E19" s="15" t="s">
        <v>42</v>
      </c>
      <c r="F19" s="55">
        <v>150</v>
      </c>
      <c r="G19" s="55">
        <v>350</v>
      </c>
      <c r="H19" s="55">
        <v>350</v>
      </c>
    </row>
    <row r="20" spans="1:8" ht="38.25" x14ac:dyDescent="0.25">
      <c r="A20" s="12"/>
      <c r="B20" s="62">
        <v>65</v>
      </c>
      <c r="C20" s="12"/>
      <c r="D20" s="12"/>
      <c r="E20" s="11" t="s">
        <v>43</v>
      </c>
      <c r="F20" s="66">
        <f t="shared" ref="F20:H21" si="1">SUM(F21)</f>
        <v>340200</v>
      </c>
      <c r="G20" s="66">
        <f t="shared" si="1"/>
        <v>340000</v>
      </c>
      <c r="H20" s="66">
        <f t="shared" si="1"/>
        <v>340000</v>
      </c>
    </row>
    <row r="21" spans="1:8" x14ac:dyDescent="0.25">
      <c r="A21" s="12"/>
      <c r="B21" s="61"/>
      <c r="C21" s="25">
        <v>652</v>
      </c>
      <c r="D21" s="12"/>
      <c r="E21" s="15" t="s">
        <v>44</v>
      </c>
      <c r="F21" s="55">
        <f t="shared" si="1"/>
        <v>340200</v>
      </c>
      <c r="G21" s="55">
        <f t="shared" si="1"/>
        <v>340000</v>
      </c>
      <c r="H21" s="55">
        <f t="shared" si="1"/>
        <v>340000</v>
      </c>
    </row>
    <row r="22" spans="1:8" x14ac:dyDescent="0.25">
      <c r="A22" s="12"/>
      <c r="B22" s="62"/>
      <c r="C22" s="12"/>
      <c r="D22" s="12">
        <v>6526</v>
      </c>
      <c r="E22" s="15" t="s">
        <v>34</v>
      </c>
      <c r="F22" s="55">
        <v>340200</v>
      </c>
      <c r="G22" s="55">
        <v>340000</v>
      </c>
      <c r="H22" s="55">
        <v>340000</v>
      </c>
    </row>
    <row r="23" spans="1:8" ht="38.25" x14ac:dyDescent="0.25">
      <c r="A23" s="12"/>
      <c r="B23" s="62">
        <v>66</v>
      </c>
      <c r="C23" s="12"/>
      <c r="D23" s="12"/>
      <c r="E23" s="11" t="s">
        <v>45</v>
      </c>
      <c r="F23" s="66">
        <f>SUM(F24)</f>
        <v>75000</v>
      </c>
      <c r="G23" s="66">
        <f>SUM(G24,G27)</f>
        <v>60000</v>
      </c>
      <c r="H23" s="66">
        <f>SUM(H24,H27)</f>
        <v>50000</v>
      </c>
    </row>
    <row r="24" spans="1:8" ht="25.5" x14ac:dyDescent="0.25">
      <c r="A24" s="12"/>
      <c r="B24" s="61"/>
      <c r="C24" s="25">
        <v>661</v>
      </c>
      <c r="D24" s="12"/>
      <c r="E24" s="34" t="s">
        <v>46</v>
      </c>
      <c r="F24" s="55">
        <f>SUM(F25:F26)</f>
        <v>75000</v>
      </c>
      <c r="G24" s="55">
        <f>SUM(G25:G26)</f>
        <v>60000</v>
      </c>
      <c r="H24" s="66">
        <f>SUM(H25:H26)</f>
        <v>50000</v>
      </c>
    </row>
    <row r="25" spans="1:8" x14ac:dyDescent="0.25">
      <c r="A25" s="12"/>
      <c r="B25" s="61"/>
      <c r="C25" s="12"/>
      <c r="D25" s="12">
        <v>6614</v>
      </c>
      <c r="E25" s="34" t="s">
        <v>47</v>
      </c>
      <c r="F25" s="55">
        <v>35000</v>
      </c>
      <c r="G25" s="55">
        <v>40000</v>
      </c>
      <c r="H25" s="55">
        <v>30000</v>
      </c>
    </row>
    <row r="26" spans="1:8" x14ac:dyDescent="0.25">
      <c r="A26" s="12"/>
      <c r="B26" s="62"/>
      <c r="C26" s="12"/>
      <c r="D26" s="12">
        <v>6615</v>
      </c>
      <c r="E26" s="34" t="s">
        <v>48</v>
      </c>
      <c r="F26" s="55">
        <v>40000</v>
      </c>
      <c r="G26" s="55">
        <v>20000</v>
      </c>
      <c r="H26" s="55">
        <v>20000</v>
      </c>
    </row>
    <row r="27" spans="1:8" ht="38.25" x14ac:dyDescent="0.25">
      <c r="A27" s="12"/>
      <c r="B27" s="62"/>
      <c r="C27" s="25">
        <v>663</v>
      </c>
      <c r="D27" s="12"/>
      <c r="E27" s="59" t="s">
        <v>142</v>
      </c>
      <c r="F27" s="66">
        <f>SUM(F28)</f>
        <v>0</v>
      </c>
      <c r="G27" s="66">
        <f>SUM(G28)</f>
        <v>0</v>
      </c>
      <c r="H27" s="55">
        <v>0</v>
      </c>
    </row>
    <row r="28" spans="1:8" x14ac:dyDescent="0.25">
      <c r="A28" s="12"/>
      <c r="B28" s="62"/>
      <c r="C28" s="12"/>
      <c r="D28" s="12">
        <v>6631</v>
      </c>
      <c r="E28" s="34" t="s">
        <v>143</v>
      </c>
      <c r="F28" s="55">
        <v>0</v>
      </c>
      <c r="G28" s="55">
        <v>0</v>
      </c>
      <c r="H28" s="55">
        <v>0</v>
      </c>
    </row>
    <row r="29" spans="1:8" ht="25.5" x14ac:dyDescent="0.25">
      <c r="A29" s="12"/>
      <c r="B29" s="62">
        <v>67</v>
      </c>
      <c r="C29" s="12"/>
      <c r="D29" s="12"/>
      <c r="E29" s="59" t="s">
        <v>49</v>
      </c>
      <c r="F29" s="66">
        <f>SUM(F30)</f>
        <v>1734941</v>
      </c>
      <c r="G29" s="66">
        <f>SUM(G30)</f>
        <v>1787501</v>
      </c>
      <c r="H29" s="66">
        <f>SUM(H30)</f>
        <v>1850158</v>
      </c>
    </row>
    <row r="30" spans="1:8" ht="25.5" x14ac:dyDescent="0.25">
      <c r="A30" s="12"/>
      <c r="B30" s="61"/>
      <c r="C30" s="25">
        <v>671</v>
      </c>
      <c r="D30" s="12"/>
      <c r="E30" s="34" t="s">
        <v>50</v>
      </c>
      <c r="F30" s="55">
        <f>SUM(F31:F32)</f>
        <v>1734941</v>
      </c>
      <c r="G30" s="55">
        <f>SUM(G31:G32)</f>
        <v>1787501</v>
      </c>
      <c r="H30" s="55">
        <f>SUM(H31:H32)</f>
        <v>1850158</v>
      </c>
    </row>
    <row r="31" spans="1:8" ht="25.5" x14ac:dyDescent="0.25">
      <c r="A31" s="12"/>
      <c r="B31" s="61"/>
      <c r="C31" s="12"/>
      <c r="D31" s="12">
        <v>6711</v>
      </c>
      <c r="E31" s="34" t="s">
        <v>51</v>
      </c>
      <c r="F31" s="55">
        <v>1566731</v>
      </c>
      <c r="G31" s="55">
        <v>1619291</v>
      </c>
      <c r="H31" s="55">
        <v>1681948</v>
      </c>
    </row>
    <row r="32" spans="1:8" ht="25.5" x14ac:dyDescent="0.25">
      <c r="A32" s="12"/>
      <c r="B32" s="12"/>
      <c r="C32" s="12"/>
      <c r="D32" s="12">
        <v>6712</v>
      </c>
      <c r="E32" s="34" t="s">
        <v>52</v>
      </c>
      <c r="F32" s="55">
        <v>168210</v>
      </c>
      <c r="G32" s="55">
        <v>168210</v>
      </c>
      <c r="H32" s="55">
        <v>168210</v>
      </c>
    </row>
    <row r="33" spans="1:8" x14ac:dyDescent="0.25">
      <c r="H33" s="137"/>
    </row>
    <row r="34" spans="1:8" ht="25.5" customHeight="1" x14ac:dyDescent="0.25">
      <c r="A34" s="170" t="s">
        <v>11</v>
      </c>
      <c r="B34" s="171"/>
      <c r="C34" s="171"/>
      <c r="D34" s="171"/>
      <c r="E34" s="172"/>
      <c r="F34" s="42" t="s">
        <v>151</v>
      </c>
      <c r="G34" s="42" t="s">
        <v>36</v>
      </c>
      <c r="H34" s="138" t="s">
        <v>152</v>
      </c>
    </row>
    <row r="35" spans="1:8" s="46" customFormat="1" ht="11.25" x14ac:dyDescent="0.2">
      <c r="A35" s="173">
        <v>1</v>
      </c>
      <c r="B35" s="174"/>
      <c r="C35" s="174"/>
      <c r="D35" s="174"/>
      <c r="E35" s="175"/>
      <c r="F35" s="49">
        <v>4</v>
      </c>
      <c r="G35" s="49">
        <v>5</v>
      </c>
      <c r="H35" s="151">
        <v>6</v>
      </c>
    </row>
    <row r="36" spans="1:8" x14ac:dyDescent="0.25">
      <c r="A36" s="11"/>
      <c r="B36" s="11"/>
      <c r="C36" s="11"/>
      <c r="D36" s="11"/>
      <c r="E36" s="11" t="s">
        <v>32</v>
      </c>
      <c r="F36" s="66">
        <f>SUM(F37,F87)</f>
        <v>2137764</v>
      </c>
      <c r="G36" s="66">
        <f>SUM(G37,G87)</f>
        <v>2153401</v>
      </c>
      <c r="H36" s="66">
        <f>SUM(H37,H87)</f>
        <v>2181338</v>
      </c>
    </row>
    <row r="37" spans="1:8" x14ac:dyDescent="0.25">
      <c r="A37" s="11">
        <v>3</v>
      </c>
      <c r="B37" s="11"/>
      <c r="C37" s="11"/>
      <c r="D37" s="11"/>
      <c r="E37" s="11" t="s">
        <v>7</v>
      </c>
      <c r="F37" s="66">
        <f>SUM(F38,F48,F79)</f>
        <v>1922754</v>
      </c>
      <c r="G37" s="66">
        <f>SUM(G38,G48,G79,G84)</f>
        <v>1958391</v>
      </c>
      <c r="H37" s="66">
        <f>SUM(H38,H48,H79)</f>
        <v>1997828</v>
      </c>
    </row>
    <row r="38" spans="1:8" x14ac:dyDescent="0.25">
      <c r="A38" s="11"/>
      <c r="B38" s="11">
        <v>31</v>
      </c>
      <c r="C38" s="11"/>
      <c r="D38" s="15"/>
      <c r="E38" s="11" t="s">
        <v>8</v>
      </c>
      <c r="F38" s="66">
        <f>SUM(F39,F43,F45)</f>
        <v>1255908</v>
      </c>
      <c r="G38" s="66">
        <f>SUM(G39,G43,G45)</f>
        <v>1322410</v>
      </c>
      <c r="H38" s="66">
        <f>SUM(H39,H43,H45)</f>
        <v>1386959</v>
      </c>
    </row>
    <row r="39" spans="1:8" x14ac:dyDescent="0.25">
      <c r="A39" s="11"/>
      <c r="B39" s="11"/>
      <c r="C39" s="11">
        <v>311</v>
      </c>
      <c r="D39" s="15"/>
      <c r="E39" s="12" t="s">
        <v>53</v>
      </c>
      <c r="F39" s="66">
        <f>SUM(F40:F42)</f>
        <v>1050916</v>
      </c>
      <c r="G39" s="66">
        <f>SUM(G40:G42)</f>
        <v>1106279</v>
      </c>
      <c r="H39" s="66">
        <f>SUM(H40:H42)</f>
        <v>1161592</v>
      </c>
    </row>
    <row r="40" spans="1:8" x14ac:dyDescent="0.25">
      <c r="A40" s="11"/>
      <c r="B40" s="11"/>
      <c r="C40" s="11"/>
      <c r="D40" s="15">
        <v>3111</v>
      </c>
      <c r="E40" s="12" t="s">
        <v>54</v>
      </c>
      <c r="F40" s="55">
        <v>1050916</v>
      </c>
      <c r="G40" s="55">
        <v>1106279</v>
      </c>
      <c r="H40" s="55">
        <v>1161592</v>
      </c>
    </row>
    <row r="41" spans="1:8" x14ac:dyDescent="0.25">
      <c r="A41" s="11"/>
      <c r="B41" s="11"/>
      <c r="C41" s="11"/>
      <c r="D41" s="15">
        <v>3113</v>
      </c>
      <c r="E41" s="12" t="s">
        <v>55</v>
      </c>
      <c r="F41" s="55">
        <v>0</v>
      </c>
      <c r="G41" s="55">
        <v>0</v>
      </c>
      <c r="H41" s="55">
        <v>0</v>
      </c>
    </row>
    <row r="42" spans="1:8" x14ac:dyDescent="0.25">
      <c r="A42" s="12"/>
      <c r="B42" s="12"/>
      <c r="C42" s="12"/>
      <c r="D42" s="12">
        <v>3114</v>
      </c>
      <c r="E42" s="12" t="s">
        <v>56</v>
      </c>
      <c r="F42" s="55">
        <v>0</v>
      </c>
      <c r="G42" s="55">
        <v>0</v>
      </c>
      <c r="H42" s="55">
        <v>0</v>
      </c>
    </row>
    <row r="43" spans="1:8" x14ac:dyDescent="0.25">
      <c r="A43" s="12"/>
      <c r="B43" s="12"/>
      <c r="C43" s="25">
        <v>312</v>
      </c>
      <c r="D43" s="12"/>
      <c r="E43" s="12" t="s">
        <v>57</v>
      </c>
      <c r="F43" s="66">
        <f>SUM(F44)</f>
        <v>31000</v>
      </c>
      <c r="G43" s="66">
        <f>SUM(G44)</f>
        <v>31400</v>
      </c>
      <c r="H43" s="66">
        <f>SUM(H44)</f>
        <v>31400</v>
      </c>
    </row>
    <row r="44" spans="1:8" x14ac:dyDescent="0.25">
      <c r="A44" s="12"/>
      <c r="B44" s="12"/>
      <c r="C44" s="12"/>
      <c r="D44" s="12">
        <v>3121</v>
      </c>
      <c r="E44" s="12" t="s">
        <v>57</v>
      </c>
      <c r="F44" s="55">
        <v>31000</v>
      </c>
      <c r="G44" s="55">
        <v>31400</v>
      </c>
      <c r="H44" s="55">
        <v>31400</v>
      </c>
    </row>
    <row r="45" spans="1:8" x14ac:dyDescent="0.25">
      <c r="A45" s="12"/>
      <c r="B45" s="12"/>
      <c r="C45" s="25">
        <v>313</v>
      </c>
      <c r="D45" s="12"/>
      <c r="E45" s="12" t="s">
        <v>58</v>
      </c>
      <c r="F45" s="66">
        <f>SUM(F46)</f>
        <v>173992</v>
      </c>
      <c r="G45" s="66">
        <f>SUM(G46:G47)</f>
        <v>184731</v>
      </c>
      <c r="H45" s="66">
        <f>SUM(H46)</f>
        <v>193967</v>
      </c>
    </row>
    <row r="46" spans="1:8" x14ac:dyDescent="0.25">
      <c r="A46" s="12"/>
      <c r="B46" s="12"/>
      <c r="C46" s="12"/>
      <c r="D46" s="12">
        <v>3132</v>
      </c>
      <c r="E46" s="12" t="s">
        <v>59</v>
      </c>
      <c r="F46" s="55">
        <v>173992</v>
      </c>
      <c r="G46" s="55">
        <v>184731</v>
      </c>
      <c r="H46" s="55">
        <v>193967</v>
      </c>
    </row>
    <row r="47" spans="1:8" ht="25.5" x14ac:dyDescent="0.25">
      <c r="A47" s="12"/>
      <c r="B47" s="12"/>
      <c r="C47" s="12"/>
      <c r="D47" s="12">
        <v>3133</v>
      </c>
      <c r="E47" s="34" t="s">
        <v>60</v>
      </c>
      <c r="F47" s="55">
        <v>0</v>
      </c>
      <c r="G47" s="55">
        <v>0</v>
      </c>
      <c r="H47" s="55">
        <v>0</v>
      </c>
    </row>
    <row r="48" spans="1:8" x14ac:dyDescent="0.25">
      <c r="A48" s="12"/>
      <c r="B48" s="25">
        <v>32</v>
      </c>
      <c r="C48" s="12"/>
      <c r="D48" s="12"/>
      <c r="E48" s="25" t="s">
        <v>14</v>
      </c>
      <c r="F48" s="66">
        <f>SUM(F49,F54,F61,F71,F73)</f>
        <v>664846</v>
      </c>
      <c r="G48" s="66">
        <f>SUM(G49,G54,G61,G71,G73)</f>
        <v>634281</v>
      </c>
      <c r="H48" s="66">
        <f>SUM(H49,H54,H61,H71,H73,H79)</f>
        <v>609169</v>
      </c>
    </row>
    <row r="49" spans="1:8" x14ac:dyDescent="0.25">
      <c r="A49" s="12"/>
      <c r="B49" s="12"/>
      <c r="C49" s="25">
        <v>321</v>
      </c>
      <c r="D49" s="12"/>
      <c r="E49" s="12" t="s">
        <v>61</v>
      </c>
      <c r="F49" s="66">
        <f>SUM(F50:F53)</f>
        <v>76602</v>
      </c>
      <c r="G49" s="66">
        <f>SUM(G50:G53)</f>
        <v>66052</v>
      </c>
      <c r="H49" s="66">
        <f>SUM(H50:H53)</f>
        <v>69640</v>
      </c>
    </row>
    <row r="50" spans="1:8" x14ac:dyDescent="0.25">
      <c r="A50" s="14"/>
      <c r="B50" s="14"/>
      <c r="C50" s="14"/>
      <c r="D50" s="102">
        <v>3211</v>
      </c>
      <c r="E50" s="34" t="s">
        <v>62</v>
      </c>
      <c r="F50" s="55">
        <v>1200</v>
      </c>
      <c r="G50" s="55">
        <v>2000</v>
      </c>
      <c r="H50" s="55">
        <v>3000</v>
      </c>
    </row>
    <row r="51" spans="1:8" ht="25.5" x14ac:dyDescent="0.25">
      <c r="A51" s="15"/>
      <c r="B51" s="15"/>
      <c r="C51" s="11"/>
      <c r="D51" s="15">
        <v>3212</v>
      </c>
      <c r="E51" s="34" t="s">
        <v>63</v>
      </c>
      <c r="F51" s="55">
        <v>55362</v>
      </c>
      <c r="G51" s="55">
        <v>44052</v>
      </c>
      <c r="H51" s="139">
        <v>46640</v>
      </c>
    </row>
    <row r="52" spans="1:8" x14ac:dyDescent="0.25">
      <c r="A52" s="15"/>
      <c r="B52" s="15"/>
      <c r="C52" s="11"/>
      <c r="D52" s="15">
        <v>3213</v>
      </c>
      <c r="E52" s="34" t="s">
        <v>64</v>
      </c>
      <c r="F52" s="55">
        <v>15040</v>
      </c>
      <c r="G52" s="55">
        <v>15000</v>
      </c>
      <c r="H52" s="139">
        <v>15000</v>
      </c>
    </row>
    <row r="53" spans="1:8" x14ac:dyDescent="0.25">
      <c r="A53" s="47"/>
      <c r="B53" s="47"/>
      <c r="C53" s="100"/>
      <c r="D53" s="78">
        <v>3214</v>
      </c>
      <c r="E53" s="34" t="s">
        <v>65</v>
      </c>
      <c r="F53" s="145">
        <v>5000</v>
      </c>
      <c r="G53" s="145">
        <v>5000</v>
      </c>
      <c r="H53" s="145">
        <v>5000</v>
      </c>
    </row>
    <row r="54" spans="1:8" x14ac:dyDescent="0.25">
      <c r="A54" s="47"/>
      <c r="B54" s="47"/>
      <c r="C54" s="101">
        <v>322</v>
      </c>
      <c r="D54" s="78"/>
      <c r="E54" s="12" t="s">
        <v>66</v>
      </c>
      <c r="F54" s="129">
        <f>SUM(F55:F60)</f>
        <v>112279</v>
      </c>
      <c r="G54" s="129">
        <f>SUM(G55:G60)</f>
        <v>119329</v>
      </c>
      <c r="H54" s="129">
        <f>SUM(H55:H60)</f>
        <v>113929</v>
      </c>
    </row>
    <row r="55" spans="1:8" x14ac:dyDescent="0.25">
      <c r="A55" s="47"/>
      <c r="B55" s="47"/>
      <c r="C55" s="100"/>
      <c r="D55" s="78">
        <v>3221</v>
      </c>
      <c r="E55" s="12" t="s">
        <v>67</v>
      </c>
      <c r="F55" s="145">
        <v>24217</v>
      </c>
      <c r="G55" s="145">
        <v>24067</v>
      </c>
      <c r="H55" s="145">
        <v>19867</v>
      </c>
    </row>
    <row r="56" spans="1:8" x14ac:dyDescent="0.25">
      <c r="A56" s="47"/>
      <c r="B56" s="47"/>
      <c r="C56" s="100"/>
      <c r="D56" s="78">
        <v>3222</v>
      </c>
      <c r="E56" s="12" t="s">
        <v>68</v>
      </c>
      <c r="F56" s="145">
        <v>0</v>
      </c>
      <c r="G56" s="145">
        <v>0</v>
      </c>
      <c r="H56" s="145">
        <v>0</v>
      </c>
    </row>
    <row r="57" spans="1:8" x14ac:dyDescent="0.25">
      <c r="A57" s="47"/>
      <c r="B57" s="47"/>
      <c r="C57" s="101"/>
      <c r="D57" s="78">
        <v>3223</v>
      </c>
      <c r="E57" s="12" t="s">
        <v>69</v>
      </c>
      <c r="F57" s="145">
        <v>78912</v>
      </c>
      <c r="G57" s="145">
        <v>79112</v>
      </c>
      <c r="H57" s="145">
        <v>79912</v>
      </c>
    </row>
    <row r="58" spans="1:8" ht="25.5" x14ac:dyDescent="0.25">
      <c r="A58" s="47"/>
      <c r="B58" s="47"/>
      <c r="C58" s="101"/>
      <c r="D58" s="78">
        <v>3224</v>
      </c>
      <c r="E58" s="34" t="s">
        <v>70</v>
      </c>
      <c r="F58" s="56">
        <v>5150</v>
      </c>
      <c r="G58" s="56">
        <v>12150</v>
      </c>
      <c r="H58" s="56">
        <v>10150</v>
      </c>
    </row>
    <row r="59" spans="1:8" x14ac:dyDescent="0.25">
      <c r="A59" s="47"/>
      <c r="B59" s="47"/>
      <c r="C59" s="101"/>
      <c r="D59" s="78">
        <v>3225</v>
      </c>
      <c r="E59" s="34" t="s">
        <v>71</v>
      </c>
      <c r="F59" s="56">
        <v>4000</v>
      </c>
      <c r="G59" s="56">
        <v>4000</v>
      </c>
      <c r="H59" s="56">
        <v>4000</v>
      </c>
    </row>
    <row r="60" spans="1:8" x14ac:dyDescent="0.25">
      <c r="A60" s="47"/>
      <c r="B60" s="47"/>
      <c r="C60" s="101"/>
      <c r="D60" s="78">
        <v>3227</v>
      </c>
      <c r="E60" s="12" t="s">
        <v>72</v>
      </c>
      <c r="F60" s="56">
        <v>0</v>
      </c>
      <c r="G60" s="56">
        <v>0</v>
      </c>
      <c r="H60" s="56">
        <v>0</v>
      </c>
    </row>
    <row r="61" spans="1:8" x14ac:dyDescent="0.25">
      <c r="A61" s="47"/>
      <c r="B61" s="47"/>
      <c r="C61" s="101">
        <v>323</v>
      </c>
      <c r="D61" s="78"/>
      <c r="E61" s="12" t="s">
        <v>73</v>
      </c>
      <c r="F61" s="129">
        <f>SUM(F62:F70)</f>
        <v>451175</v>
      </c>
      <c r="G61" s="129">
        <f>SUM(G62:G70)</f>
        <v>420800</v>
      </c>
      <c r="H61" s="129">
        <f>SUM(H62:H70)</f>
        <v>403500</v>
      </c>
    </row>
    <row r="62" spans="1:8" x14ac:dyDescent="0.25">
      <c r="A62" s="47"/>
      <c r="B62" s="47"/>
      <c r="C62" s="101"/>
      <c r="D62" s="78">
        <v>3231</v>
      </c>
      <c r="E62" s="12" t="s">
        <v>74</v>
      </c>
      <c r="F62" s="108">
        <v>17068</v>
      </c>
      <c r="G62" s="56">
        <v>17068</v>
      </c>
      <c r="H62" s="56">
        <v>18068</v>
      </c>
    </row>
    <row r="63" spans="1:8" x14ac:dyDescent="0.25">
      <c r="A63" s="47"/>
      <c r="B63" s="47"/>
      <c r="C63" s="101"/>
      <c r="D63" s="78">
        <v>3232</v>
      </c>
      <c r="E63" s="12" t="s">
        <v>75</v>
      </c>
      <c r="F63" s="56">
        <v>111556</v>
      </c>
      <c r="G63" s="56">
        <v>102254</v>
      </c>
      <c r="H63" s="56">
        <v>96154</v>
      </c>
    </row>
    <row r="64" spans="1:8" x14ac:dyDescent="0.25">
      <c r="A64" s="47"/>
      <c r="B64" s="47"/>
      <c r="C64" s="101"/>
      <c r="D64" s="78">
        <v>3233</v>
      </c>
      <c r="E64" s="12" t="s">
        <v>76</v>
      </c>
      <c r="F64" s="56">
        <v>19600</v>
      </c>
      <c r="G64" s="56">
        <v>28200</v>
      </c>
      <c r="H64" s="56">
        <v>29000</v>
      </c>
    </row>
    <row r="65" spans="1:8" x14ac:dyDescent="0.25">
      <c r="A65" s="47"/>
      <c r="B65" s="47"/>
      <c r="C65" s="101"/>
      <c r="D65" s="78">
        <v>3234</v>
      </c>
      <c r="E65" s="12" t="s">
        <v>77</v>
      </c>
      <c r="F65" s="56">
        <v>5308</v>
      </c>
      <c r="G65" s="56">
        <v>5308</v>
      </c>
      <c r="H65" s="56">
        <v>5308</v>
      </c>
    </row>
    <row r="66" spans="1:8" x14ac:dyDescent="0.25">
      <c r="A66" s="47"/>
      <c r="B66" s="47"/>
      <c r="C66" s="101"/>
      <c r="D66" s="78">
        <v>3235</v>
      </c>
      <c r="E66" s="12" t="s">
        <v>78</v>
      </c>
      <c r="F66" s="56">
        <v>43485</v>
      </c>
      <c r="G66" s="56">
        <v>34185</v>
      </c>
      <c r="H66" s="56">
        <v>35185</v>
      </c>
    </row>
    <row r="67" spans="1:8" x14ac:dyDescent="0.25">
      <c r="A67" s="47"/>
      <c r="B67" s="47"/>
      <c r="C67" s="101"/>
      <c r="D67" s="78">
        <v>3236</v>
      </c>
      <c r="E67" s="12" t="s">
        <v>79</v>
      </c>
      <c r="F67" s="56">
        <v>5600</v>
      </c>
      <c r="G67" s="56">
        <v>0</v>
      </c>
      <c r="H67" s="56">
        <v>0</v>
      </c>
    </row>
    <row r="68" spans="1:8" x14ac:dyDescent="0.25">
      <c r="A68" s="47"/>
      <c r="B68" s="47"/>
      <c r="C68" s="101"/>
      <c r="D68" s="78">
        <v>3237</v>
      </c>
      <c r="E68" s="12" t="s">
        <v>80</v>
      </c>
      <c r="F68" s="56">
        <v>202257</v>
      </c>
      <c r="G68" s="56">
        <v>190855</v>
      </c>
      <c r="H68" s="56">
        <v>175855</v>
      </c>
    </row>
    <row r="69" spans="1:8" x14ac:dyDescent="0.25">
      <c r="A69" s="47"/>
      <c r="B69" s="47"/>
      <c r="C69" s="101"/>
      <c r="D69" s="78">
        <v>3238</v>
      </c>
      <c r="E69" s="12" t="s">
        <v>81</v>
      </c>
      <c r="F69" s="56">
        <v>5000</v>
      </c>
      <c r="G69" s="56">
        <v>5000</v>
      </c>
      <c r="H69" s="56">
        <v>5000</v>
      </c>
    </row>
    <row r="70" spans="1:8" x14ac:dyDescent="0.25">
      <c r="A70" s="47"/>
      <c r="B70" s="47"/>
      <c r="C70" s="101"/>
      <c r="D70" s="78">
        <v>3239</v>
      </c>
      <c r="E70" s="12" t="s">
        <v>82</v>
      </c>
      <c r="F70" s="56">
        <v>41301</v>
      </c>
      <c r="G70" s="56">
        <v>37930</v>
      </c>
      <c r="H70" s="56">
        <v>38930</v>
      </c>
    </row>
    <row r="71" spans="1:8" x14ac:dyDescent="0.25">
      <c r="A71" s="47"/>
      <c r="B71" s="47"/>
      <c r="C71" s="101">
        <v>324</v>
      </c>
      <c r="D71" s="47"/>
      <c r="E71" s="12" t="s">
        <v>83</v>
      </c>
      <c r="F71" s="129">
        <f>SUM(F72)</f>
        <v>15090</v>
      </c>
      <c r="G71" s="129">
        <f>SUM(G72)</f>
        <v>17400</v>
      </c>
      <c r="H71" s="129">
        <f>SUM(H72)</f>
        <v>17400</v>
      </c>
    </row>
    <row r="72" spans="1:8" x14ac:dyDescent="0.25">
      <c r="A72" s="47"/>
      <c r="B72" s="47"/>
      <c r="C72" s="101"/>
      <c r="D72" s="78">
        <v>3241</v>
      </c>
      <c r="E72" s="12" t="s">
        <v>83</v>
      </c>
      <c r="F72" s="56">
        <v>15090</v>
      </c>
      <c r="G72" s="56">
        <v>17400</v>
      </c>
      <c r="H72" s="56">
        <v>17400</v>
      </c>
    </row>
    <row r="73" spans="1:8" x14ac:dyDescent="0.25">
      <c r="A73" s="47"/>
      <c r="B73" s="47"/>
      <c r="C73" s="101">
        <v>329</v>
      </c>
      <c r="D73" s="47"/>
      <c r="E73" s="12" t="s">
        <v>84</v>
      </c>
      <c r="F73" s="129">
        <f>SUM(F74:F78)</f>
        <v>9700</v>
      </c>
      <c r="G73" s="129">
        <f>SUM(G74:G78)</f>
        <v>10700</v>
      </c>
      <c r="H73" s="129">
        <f>SUM(H74)</f>
        <v>3000</v>
      </c>
    </row>
    <row r="74" spans="1:8" x14ac:dyDescent="0.25">
      <c r="A74" s="47"/>
      <c r="B74" s="47"/>
      <c r="C74" s="101"/>
      <c r="D74" s="78">
        <v>3292</v>
      </c>
      <c r="E74" s="12" t="s">
        <v>85</v>
      </c>
      <c r="F74" s="56">
        <v>2000</v>
      </c>
      <c r="G74" s="56">
        <v>2500</v>
      </c>
      <c r="H74" s="56">
        <v>3000</v>
      </c>
    </row>
    <row r="75" spans="1:8" x14ac:dyDescent="0.25">
      <c r="A75" s="47"/>
      <c r="B75" s="47"/>
      <c r="C75" s="101"/>
      <c r="D75" s="78">
        <v>3293</v>
      </c>
      <c r="E75" s="12" t="s">
        <v>86</v>
      </c>
      <c r="F75" s="56">
        <v>5000</v>
      </c>
      <c r="G75" s="56">
        <v>5000</v>
      </c>
      <c r="H75" s="56">
        <v>7000</v>
      </c>
    </row>
    <row r="76" spans="1:8" x14ac:dyDescent="0.25">
      <c r="A76" s="47"/>
      <c r="B76" s="47"/>
      <c r="C76" s="101"/>
      <c r="D76" s="78">
        <v>3294</v>
      </c>
      <c r="E76" s="12" t="s">
        <v>87</v>
      </c>
      <c r="F76" s="56">
        <v>700</v>
      </c>
      <c r="G76" s="56">
        <v>800</v>
      </c>
      <c r="H76" s="56">
        <v>1000</v>
      </c>
    </row>
    <row r="77" spans="1:8" x14ac:dyDescent="0.25">
      <c r="A77" s="47"/>
      <c r="B77" s="47"/>
      <c r="C77" s="101"/>
      <c r="D77" s="78">
        <v>3295</v>
      </c>
      <c r="E77" s="12" t="s">
        <v>88</v>
      </c>
      <c r="F77" s="56">
        <v>2000</v>
      </c>
      <c r="G77" s="56">
        <v>2200</v>
      </c>
      <c r="H77" s="56">
        <v>2400</v>
      </c>
    </row>
    <row r="78" spans="1:8" x14ac:dyDescent="0.25">
      <c r="A78" s="47"/>
      <c r="B78" s="47"/>
      <c r="C78" s="101"/>
      <c r="D78" s="78">
        <v>3299</v>
      </c>
      <c r="E78" s="12" t="s">
        <v>84</v>
      </c>
      <c r="F78" s="56">
        <v>0</v>
      </c>
      <c r="G78" s="56">
        <v>200</v>
      </c>
      <c r="H78" s="56">
        <v>200</v>
      </c>
    </row>
    <row r="79" spans="1:8" x14ac:dyDescent="0.25">
      <c r="A79" s="47"/>
      <c r="B79" s="100">
        <v>34</v>
      </c>
      <c r="C79" s="101"/>
      <c r="D79" s="47"/>
      <c r="E79" s="25" t="s">
        <v>35</v>
      </c>
      <c r="F79" s="129">
        <f>SUM(F80)</f>
        <v>2000</v>
      </c>
      <c r="G79" s="129">
        <f>SUM(G80)</f>
        <v>1700</v>
      </c>
      <c r="H79" s="129">
        <f>SUM(H80)</f>
        <v>1700</v>
      </c>
    </row>
    <row r="80" spans="1:8" x14ac:dyDescent="0.25">
      <c r="A80" s="47"/>
      <c r="B80" s="47"/>
      <c r="C80" s="101">
        <v>343</v>
      </c>
      <c r="D80" s="47"/>
      <c r="E80" s="12" t="s">
        <v>89</v>
      </c>
      <c r="F80" s="129">
        <f>SUM(F81:F83)</f>
        <v>2000</v>
      </c>
      <c r="G80" s="56">
        <f>SUM(G81:G83)</f>
        <v>1700</v>
      </c>
      <c r="H80" s="56">
        <v>1700</v>
      </c>
    </row>
    <row r="81" spans="1:8" x14ac:dyDescent="0.25">
      <c r="A81" s="47"/>
      <c r="B81" s="47"/>
      <c r="C81" s="101"/>
      <c r="D81" s="78">
        <v>3431</v>
      </c>
      <c r="E81" s="12" t="s">
        <v>90</v>
      </c>
      <c r="F81" s="56">
        <v>2000</v>
      </c>
      <c r="G81" s="56">
        <v>1700</v>
      </c>
      <c r="H81" s="56">
        <v>1700</v>
      </c>
    </row>
    <row r="82" spans="1:8" x14ac:dyDescent="0.25">
      <c r="A82" s="47"/>
      <c r="B82" s="47"/>
      <c r="C82" s="101"/>
      <c r="D82" s="78">
        <v>3432</v>
      </c>
      <c r="E82" s="12"/>
      <c r="F82" s="56"/>
      <c r="G82" s="56">
        <v>0</v>
      </c>
      <c r="H82" s="56">
        <v>0</v>
      </c>
    </row>
    <row r="83" spans="1:8" x14ac:dyDescent="0.25">
      <c r="A83" s="47"/>
      <c r="B83" s="47"/>
      <c r="C83" s="101"/>
      <c r="D83" s="78">
        <v>3433</v>
      </c>
      <c r="E83" s="12" t="s">
        <v>91</v>
      </c>
      <c r="F83" s="56">
        <v>0</v>
      </c>
      <c r="G83" s="56">
        <v>0</v>
      </c>
      <c r="H83" s="56">
        <v>0</v>
      </c>
    </row>
    <row r="84" spans="1:8" x14ac:dyDescent="0.25">
      <c r="A84" s="47"/>
      <c r="B84" s="100">
        <v>38</v>
      </c>
      <c r="C84" s="101"/>
      <c r="D84" s="78"/>
      <c r="E84" s="12"/>
      <c r="F84" s="56">
        <v>0</v>
      </c>
      <c r="G84" s="129">
        <f>SUM(G85)</f>
        <v>0</v>
      </c>
      <c r="H84" s="56">
        <v>0</v>
      </c>
    </row>
    <row r="85" spans="1:8" x14ac:dyDescent="0.25">
      <c r="A85" s="47"/>
      <c r="B85" s="47"/>
      <c r="C85" s="101">
        <v>383</v>
      </c>
      <c r="D85" s="78"/>
      <c r="E85" s="12"/>
      <c r="F85" s="56">
        <v>0</v>
      </c>
      <c r="G85" s="56">
        <f>SUM(G86)</f>
        <v>0</v>
      </c>
      <c r="H85" s="56">
        <v>0</v>
      </c>
    </row>
    <row r="86" spans="1:8" x14ac:dyDescent="0.25">
      <c r="A86" s="47"/>
      <c r="B86" s="47"/>
      <c r="C86" s="101"/>
      <c r="D86" s="78">
        <v>3835</v>
      </c>
      <c r="E86" s="12"/>
      <c r="F86" s="56">
        <v>0</v>
      </c>
      <c r="G86" s="56">
        <v>0</v>
      </c>
      <c r="H86" s="56">
        <v>0</v>
      </c>
    </row>
    <row r="87" spans="1:8" x14ac:dyDescent="0.25">
      <c r="A87" s="100">
        <v>4</v>
      </c>
      <c r="B87" s="47"/>
      <c r="C87" s="101"/>
      <c r="D87" s="47"/>
      <c r="E87" s="23" t="s">
        <v>9</v>
      </c>
      <c r="F87" s="129">
        <f>SUM(F88,F90,F104)</f>
        <v>215010</v>
      </c>
      <c r="G87" s="129">
        <f>SUM(G88,G90,G104)</f>
        <v>195010</v>
      </c>
      <c r="H87" s="129">
        <f>SUM(H88,H90,H104)</f>
        <v>183510</v>
      </c>
    </row>
    <row r="88" spans="1:8" ht="25.5" x14ac:dyDescent="0.25">
      <c r="A88" s="47"/>
      <c r="B88" s="100">
        <v>41</v>
      </c>
      <c r="C88" s="101"/>
      <c r="D88" s="47"/>
      <c r="E88" s="24" t="s">
        <v>10</v>
      </c>
      <c r="F88" s="56">
        <v>0</v>
      </c>
      <c r="G88" s="56">
        <v>0</v>
      </c>
      <c r="H88" s="56">
        <v>0</v>
      </c>
    </row>
    <row r="89" spans="1:8" x14ac:dyDescent="0.25">
      <c r="A89" s="47"/>
      <c r="B89" s="47"/>
      <c r="C89" s="101">
        <v>411</v>
      </c>
      <c r="D89" s="47"/>
      <c r="E89" s="12" t="s">
        <v>92</v>
      </c>
      <c r="F89" s="56">
        <v>0</v>
      </c>
      <c r="G89" s="56">
        <v>0</v>
      </c>
      <c r="H89" s="56">
        <v>0</v>
      </c>
    </row>
    <row r="90" spans="1:8" x14ac:dyDescent="0.25">
      <c r="A90" s="47"/>
      <c r="B90" s="100">
        <v>42</v>
      </c>
      <c r="C90" s="101"/>
      <c r="D90" s="47"/>
      <c r="E90" s="34" t="s">
        <v>93</v>
      </c>
      <c r="F90" s="129">
        <f>SUM(F91,F93,F98,F100,F102,)</f>
        <v>104400</v>
      </c>
      <c r="G90" s="129">
        <f>SUM(G91,G93,G98,G100,G102,)</f>
        <v>104400</v>
      </c>
      <c r="H90" s="129">
        <f>SUM(H91,H93,H98,H100,H102)</f>
        <v>92900</v>
      </c>
    </row>
    <row r="91" spans="1:8" x14ac:dyDescent="0.25">
      <c r="A91" s="47"/>
      <c r="B91" s="100"/>
      <c r="C91" s="101">
        <v>421</v>
      </c>
      <c r="D91" s="47"/>
      <c r="E91" s="34"/>
      <c r="F91" s="129">
        <v>0</v>
      </c>
      <c r="G91" s="129">
        <f>SUM(G92)</f>
        <v>0</v>
      </c>
      <c r="H91" s="129">
        <v>0</v>
      </c>
    </row>
    <row r="92" spans="1:8" x14ac:dyDescent="0.25">
      <c r="A92" s="47"/>
      <c r="B92" s="100"/>
      <c r="C92" s="101"/>
      <c r="D92" s="47">
        <v>4212</v>
      </c>
      <c r="E92" s="34"/>
      <c r="F92" s="129">
        <v>0</v>
      </c>
      <c r="G92" s="56">
        <v>0</v>
      </c>
      <c r="H92" s="56">
        <v>0</v>
      </c>
    </row>
    <row r="93" spans="1:8" x14ac:dyDescent="0.25">
      <c r="A93" s="47"/>
      <c r="B93" s="47"/>
      <c r="C93" s="101">
        <v>422</v>
      </c>
      <c r="D93" s="47"/>
      <c r="E93" s="12" t="s">
        <v>94</v>
      </c>
      <c r="F93" s="129">
        <f>SUM(F94:F97)</f>
        <v>94900</v>
      </c>
      <c r="G93" s="129">
        <f>SUM(G94:G97)</f>
        <v>94900</v>
      </c>
      <c r="H93" s="129">
        <f>SUM(H94:H97)</f>
        <v>84900</v>
      </c>
    </row>
    <row r="94" spans="1:8" x14ac:dyDescent="0.25">
      <c r="A94" s="47"/>
      <c r="B94" s="47"/>
      <c r="C94" s="101"/>
      <c r="D94" s="78">
        <v>4221</v>
      </c>
      <c r="E94" s="12" t="s">
        <v>95</v>
      </c>
      <c r="F94" s="56">
        <v>0</v>
      </c>
      <c r="G94" s="56">
        <v>10000</v>
      </c>
      <c r="H94" s="56">
        <v>5000</v>
      </c>
    </row>
    <row r="95" spans="1:8" x14ac:dyDescent="0.25">
      <c r="A95" s="47"/>
      <c r="B95" s="47"/>
      <c r="C95" s="101"/>
      <c r="D95" s="78">
        <v>4222</v>
      </c>
      <c r="E95" s="12" t="s">
        <v>96</v>
      </c>
      <c r="F95" s="56">
        <v>0</v>
      </c>
      <c r="G95" s="56">
        <v>0</v>
      </c>
      <c r="H95" s="56">
        <v>0</v>
      </c>
    </row>
    <row r="96" spans="1:8" x14ac:dyDescent="0.25">
      <c r="A96" s="47"/>
      <c r="B96" s="47"/>
      <c r="C96" s="101"/>
      <c r="D96" s="78">
        <v>4223</v>
      </c>
      <c r="E96" s="12" t="s">
        <v>97</v>
      </c>
      <c r="F96" s="56">
        <v>0</v>
      </c>
      <c r="G96" s="56">
        <v>0</v>
      </c>
      <c r="H96" s="56">
        <v>0</v>
      </c>
    </row>
    <row r="97" spans="1:8" x14ac:dyDescent="0.25">
      <c r="A97" s="47"/>
      <c r="B97" s="47"/>
      <c r="C97" s="101"/>
      <c r="D97" s="78">
        <v>4227</v>
      </c>
      <c r="E97" s="12" t="s">
        <v>98</v>
      </c>
      <c r="F97" s="56">
        <v>94900</v>
      </c>
      <c r="G97" s="56">
        <v>84900</v>
      </c>
      <c r="H97" s="56">
        <v>79900</v>
      </c>
    </row>
    <row r="98" spans="1:8" x14ac:dyDescent="0.25">
      <c r="A98" s="47"/>
      <c r="B98" s="47"/>
      <c r="C98" s="140">
        <v>423</v>
      </c>
      <c r="D98" s="78"/>
      <c r="E98" s="12" t="s">
        <v>146</v>
      </c>
      <c r="F98" s="129">
        <f>SUM(F99)</f>
        <v>0</v>
      </c>
      <c r="G98" s="129">
        <f>SUM(G99)</f>
        <v>0</v>
      </c>
      <c r="H98" s="129">
        <f>SUM(H99)</f>
        <v>0</v>
      </c>
    </row>
    <row r="99" spans="1:8" x14ac:dyDescent="0.25">
      <c r="A99" s="47"/>
      <c r="B99" s="47"/>
      <c r="C99" s="101"/>
      <c r="D99" s="141">
        <v>4233</v>
      </c>
      <c r="E99" s="12" t="s">
        <v>145</v>
      </c>
      <c r="F99" s="56">
        <v>0</v>
      </c>
      <c r="G99" s="56">
        <v>0</v>
      </c>
      <c r="H99" s="56">
        <v>0</v>
      </c>
    </row>
    <row r="100" spans="1:8" x14ac:dyDescent="0.25">
      <c r="A100" s="47"/>
      <c r="B100" s="47"/>
      <c r="C100" s="101">
        <v>424</v>
      </c>
      <c r="D100" s="78"/>
      <c r="E100" s="12" t="s">
        <v>99</v>
      </c>
      <c r="F100" s="129">
        <f>SUM(F101)</f>
        <v>3500</v>
      </c>
      <c r="G100" s="129">
        <f>SUM(G101)</f>
        <v>3500</v>
      </c>
      <c r="H100" s="129">
        <f>SUM(H101)</f>
        <v>2000</v>
      </c>
    </row>
    <row r="101" spans="1:8" x14ac:dyDescent="0.25">
      <c r="A101" s="47"/>
      <c r="B101" s="47"/>
      <c r="C101" s="101"/>
      <c r="D101" s="78">
        <v>4241</v>
      </c>
      <c r="E101" s="12" t="s">
        <v>100</v>
      </c>
      <c r="F101" s="56">
        <v>3500</v>
      </c>
      <c r="G101" s="56">
        <v>3500</v>
      </c>
      <c r="H101" s="56">
        <v>2000</v>
      </c>
    </row>
    <row r="102" spans="1:8" x14ac:dyDescent="0.25">
      <c r="A102" s="47"/>
      <c r="B102" s="47"/>
      <c r="C102" s="101">
        <v>426</v>
      </c>
      <c r="D102" s="78"/>
      <c r="E102" s="12" t="s">
        <v>101</v>
      </c>
      <c r="F102" s="129">
        <f>SUM(F103)</f>
        <v>6000</v>
      </c>
      <c r="G102" s="129">
        <f>SUM(G103)</f>
        <v>6000</v>
      </c>
      <c r="H102" s="129">
        <f>SUM(H103)</f>
        <v>6000</v>
      </c>
    </row>
    <row r="103" spans="1:8" x14ac:dyDescent="0.25">
      <c r="A103" s="47"/>
      <c r="B103" s="47"/>
      <c r="C103" s="101"/>
      <c r="D103" s="78">
        <v>4262</v>
      </c>
      <c r="E103" s="12" t="s">
        <v>102</v>
      </c>
      <c r="F103" s="56">
        <v>6000</v>
      </c>
      <c r="G103" s="56">
        <v>6000</v>
      </c>
      <c r="H103" s="56">
        <v>6000</v>
      </c>
    </row>
    <row r="104" spans="1:8" x14ac:dyDescent="0.25">
      <c r="A104" s="47"/>
      <c r="B104" s="142">
        <v>45</v>
      </c>
      <c r="C104" s="143"/>
      <c r="D104" s="47"/>
      <c r="E104" s="47" t="s">
        <v>147</v>
      </c>
      <c r="F104" s="129">
        <f>SUM(F105,F107)</f>
        <v>110610</v>
      </c>
      <c r="G104" s="129">
        <f>SUM(G105,G107)</f>
        <v>90610</v>
      </c>
      <c r="H104" s="129">
        <f>SUM(H105,H107)</f>
        <v>90610</v>
      </c>
    </row>
    <row r="105" spans="1:8" x14ac:dyDescent="0.25">
      <c r="A105" s="47"/>
      <c r="B105" s="143"/>
      <c r="C105" s="142">
        <v>451</v>
      </c>
      <c r="D105" s="47"/>
      <c r="E105" s="47" t="s">
        <v>144</v>
      </c>
      <c r="F105" s="56">
        <v>104310</v>
      </c>
      <c r="G105" s="56">
        <f>SUM(G106)</f>
        <v>84310</v>
      </c>
      <c r="H105" s="56">
        <f>SUM(H106)</f>
        <v>84310</v>
      </c>
    </row>
    <row r="106" spans="1:8" x14ac:dyDescent="0.25">
      <c r="A106" s="47"/>
      <c r="B106" s="47"/>
      <c r="C106" s="47"/>
      <c r="D106" s="148">
        <v>4511</v>
      </c>
      <c r="E106" s="47" t="s">
        <v>144</v>
      </c>
      <c r="F106" s="56">
        <v>104310</v>
      </c>
      <c r="G106" s="56">
        <v>84310</v>
      </c>
      <c r="H106" s="56">
        <v>84310</v>
      </c>
    </row>
    <row r="107" spans="1:8" x14ac:dyDescent="0.25">
      <c r="A107" s="47"/>
      <c r="B107" s="47"/>
      <c r="C107" s="100">
        <v>452</v>
      </c>
      <c r="D107" s="100"/>
      <c r="E107" s="100" t="s">
        <v>155</v>
      </c>
      <c r="F107" s="129">
        <f>SUM(F108)</f>
        <v>6300</v>
      </c>
      <c r="G107" s="129">
        <f>SUM(G108)</f>
        <v>6300</v>
      </c>
      <c r="H107" s="129">
        <f>SUM(H108)</f>
        <v>6300</v>
      </c>
    </row>
    <row r="108" spans="1:8" x14ac:dyDescent="0.25">
      <c r="A108" s="47"/>
      <c r="B108" s="47"/>
      <c r="C108" s="47"/>
      <c r="D108" s="148">
        <v>4521</v>
      </c>
      <c r="E108" s="47" t="s">
        <v>155</v>
      </c>
      <c r="F108" s="56">
        <v>6300</v>
      </c>
      <c r="G108" s="56">
        <v>6300</v>
      </c>
      <c r="H108" s="56">
        <v>6300</v>
      </c>
    </row>
    <row r="109" spans="1:8" x14ac:dyDescent="0.25">
      <c r="A109" s="47"/>
      <c r="B109" s="47"/>
      <c r="C109" s="47"/>
      <c r="D109" s="100"/>
      <c r="E109" s="47"/>
      <c r="F109" s="56"/>
      <c r="G109" s="56"/>
      <c r="H109" s="56"/>
    </row>
  </sheetData>
  <mergeCells count="7">
    <mergeCell ref="A34:E34"/>
    <mergeCell ref="A9:E9"/>
    <mergeCell ref="A35:E35"/>
    <mergeCell ref="A2:H2"/>
    <mergeCell ref="A4:H4"/>
    <mergeCell ref="A6:H6"/>
    <mergeCell ref="A8:E8"/>
  </mergeCells>
  <pageMargins left="0.7" right="0.7" top="0.75" bottom="0.75" header="0.3" footer="0.3"/>
  <pageSetup paperSize="9" scale="7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9"/>
  <sheetViews>
    <sheetView topLeftCell="A4" workbookViewId="0">
      <selection activeCell="F34" sqref="F34"/>
    </sheetView>
  </sheetViews>
  <sheetFormatPr defaultRowHeight="15" x14ac:dyDescent="0.25"/>
  <cols>
    <col min="1" max="1" width="44.7109375" customWidth="1"/>
    <col min="2" max="6" width="19.42578125" customWidth="1"/>
    <col min="7" max="8" width="25.28515625" customWidth="1"/>
  </cols>
  <sheetData>
    <row r="1" spans="1:8" ht="18" x14ac:dyDescent="0.25">
      <c r="A1" s="22"/>
      <c r="B1" s="22"/>
      <c r="C1" s="22"/>
      <c r="D1" s="22"/>
      <c r="E1" s="22"/>
      <c r="F1" s="22"/>
      <c r="G1" s="22"/>
      <c r="H1" s="22"/>
    </row>
    <row r="2" spans="1:8" ht="15.75" customHeight="1" x14ac:dyDescent="0.25">
      <c r="A2" s="158" t="s">
        <v>30</v>
      </c>
      <c r="B2" s="158"/>
      <c r="C2" s="158"/>
      <c r="D2" s="158"/>
      <c r="E2" s="158"/>
      <c r="F2" s="158"/>
      <c r="G2" s="37"/>
      <c r="H2" s="37"/>
    </row>
    <row r="3" spans="1:8" ht="18" x14ac:dyDescent="0.25">
      <c r="A3" s="22"/>
      <c r="B3" s="22"/>
      <c r="C3" s="22"/>
      <c r="D3" s="22"/>
      <c r="E3" s="22"/>
      <c r="F3" s="22"/>
      <c r="G3" s="6"/>
      <c r="H3" s="6"/>
    </row>
    <row r="4" spans="1:8" ht="25.5" customHeight="1" x14ac:dyDescent="0.25">
      <c r="A4" s="43" t="s">
        <v>11</v>
      </c>
      <c r="B4" s="41" t="s">
        <v>149</v>
      </c>
      <c r="C4" s="41" t="s">
        <v>150</v>
      </c>
      <c r="D4" s="42" t="s">
        <v>151</v>
      </c>
      <c r="E4" s="42" t="s">
        <v>36</v>
      </c>
      <c r="F4" s="42" t="s">
        <v>152</v>
      </c>
    </row>
    <row r="5" spans="1:8" s="46" customFormat="1" ht="11.25" x14ac:dyDescent="0.2">
      <c r="A5" s="50">
        <v>1</v>
      </c>
      <c r="B5" s="48">
        <v>2</v>
      </c>
      <c r="C5" s="48">
        <v>3</v>
      </c>
      <c r="D5" s="49">
        <v>4</v>
      </c>
      <c r="E5" s="49">
        <v>5</v>
      </c>
      <c r="F5" s="49">
        <v>6</v>
      </c>
    </row>
    <row r="6" spans="1:8" x14ac:dyDescent="0.25">
      <c r="A6" s="11" t="s">
        <v>103</v>
      </c>
      <c r="B6" s="68">
        <f>SUM(B7,B10,B13,B16,B19,B22)</f>
        <v>1504258.91</v>
      </c>
      <c r="C6" s="133">
        <f>SUM(C7,C10,C13,C16,C19)</f>
        <v>1681413.84</v>
      </c>
      <c r="D6" s="66">
        <f>SUM(D7,D10,D13,D16,D19)</f>
        <v>2157091</v>
      </c>
      <c r="E6" s="66">
        <f>SUM(E7,E10,E13,E16,E19)</f>
        <v>2196851</v>
      </c>
      <c r="F6" s="66">
        <f>SUM(F7,F10,F13,F16,F19)</f>
        <v>2249508</v>
      </c>
    </row>
    <row r="7" spans="1:8" x14ac:dyDescent="0.25">
      <c r="A7" s="11" t="s">
        <v>104</v>
      </c>
      <c r="B7" s="66">
        <f>SUM(B8)</f>
        <v>1120995.22</v>
      </c>
      <c r="C7" s="133">
        <f>SUM(C8)</f>
        <v>1330466</v>
      </c>
      <c r="D7" s="66">
        <f>SUM(D8)</f>
        <v>1734941</v>
      </c>
      <c r="E7" s="66">
        <f>SUM(E8)</f>
        <v>1787501</v>
      </c>
      <c r="F7" s="66">
        <f>SUM(F8)</f>
        <v>1850158</v>
      </c>
    </row>
    <row r="8" spans="1:8" x14ac:dyDescent="0.25">
      <c r="A8" s="31" t="s">
        <v>105</v>
      </c>
      <c r="B8" s="55">
        <v>1120995.22</v>
      </c>
      <c r="C8" s="131">
        <v>1330466</v>
      </c>
      <c r="D8" s="55">
        <v>1734941</v>
      </c>
      <c r="E8" s="55">
        <v>1787501</v>
      </c>
      <c r="F8" s="55">
        <v>1850158</v>
      </c>
    </row>
    <row r="9" spans="1:8" x14ac:dyDescent="0.25">
      <c r="A9" s="11"/>
      <c r="B9" s="54"/>
      <c r="C9" s="132"/>
      <c r="D9" s="55"/>
      <c r="E9" s="55"/>
      <c r="F9" s="55"/>
    </row>
    <row r="10" spans="1:8" x14ac:dyDescent="0.25">
      <c r="A10" s="11" t="s">
        <v>17</v>
      </c>
      <c r="B10" s="66">
        <f>SUM(B11)</f>
        <v>51968.26</v>
      </c>
      <c r="C10" s="133">
        <f>SUM(C11)</f>
        <v>64970</v>
      </c>
      <c r="D10" s="66">
        <f>SUM(D11)</f>
        <v>75150</v>
      </c>
      <c r="E10" s="66">
        <f>SUM(E11)</f>
        <v>60150</v>
      </c>
      <c r="F10" s="66">
        <f>SUM(F11)</f>
        <v>50150</v>
      </c>
    </row>
    <row r="11" spans="1:8" x14ac:dyDescent="0.25">
      <c r="A11" s="33" t="s">
        <v>18</v>
      </c>
      <c r="B11" s="55">
        <v>51968.26</v>
      </c>
      <c r="C11" s="131">
        <v>64970</v>
      </c>
      <c r="D11" s="55">
        <v>75150</v>
      </c>
      <c r="E11" s="55">
        <v>60150</v>
      </c>
      <c r="F11" s="55">
        <v>50150</v>
      </c>
    </row>
    <row r="12" spans="1:8" x14ac:dyDescent="0.25">
      <c r="A12" s="33"/>
      <c r="B12" s="54"/>
      <c r="C12" s="132"/>
      <c r="D12" s="55"/>
      <c r="E12" s="55"/>
      <c r="F12" s="55"/>
    </row>
    <row r="13" spans="1:8" x14ac:dyDescent="0.25">
      <c r="A13" s="69" t="s">
        <v>106</v>
      </c>
      <c r="B13" s="66">
        <f>SUM(B14)</f>
        <v>326229.43</v>
      </c>
      <c r="C13" s="133">
        <f>SUM(C14)</f>
        <v>269500</v>
      </c>
      <c r="D13" s="66">
        <f>SUM(D14)</f>
        <v>340200</v>
      </c>
      <c r="E13" s="66">
        <f>SUM(E14)</f>
        <v>340200</v>
      </c>
      <c r="F13" s="66">
        <f>SUM(F14)</f>
        <v>340200</v>
      </c>
    </row>
    <row r="14" spans="1:8" x14ac:dyDescent="0.25">
      <c r="A14" s="70" t="s">
        <v>107</v>
      </c>
      <c r="B14" s="55">
        <v>326229.43</v>
      </c>
      <c r="C14" s="131">
        <v>269500</v>
      </c>
      <c r="D14" s="55">
        <v>340200</v>
      </c>
      <c r="E14" s="55">
        <v>340200</v>
      </c>
      <c r="F14" s="55">
        <v>340200</v>
      </c>
    </row>
    <row r="15" spans="1:8" x14ac:dyDescent="0.25">
      <c r="A15" s="15"/>
      <c r="B15" s="54"/>
      <c r="C15" s="132"/>
      <c r="D15" s="55"/>
      <c r="E15" s="55"/>
      <c r="F15" s="55"/>
    </row>
    <row r="16" spans="1:8" x14ac:dyDescent="0.25">
      <c r="A16" s="11" t="s">
        <v>108</v>
      </c>
      <c r="B16" s="66">
        <f>SUM(B17)</f>
        <v>1561</v>
      </c>
      <c r="C16" s="134">
        <f>SUM(C17)</f>
        <v>14477.84</v>
      </c>
      <c r="D16" s="136">
        <f>SUM(D17)</f>
        <v>6800</v>
      </c>
      <c r="E16" s="136">
        <f>SUM(E17)</f>
        <v>9000</v>
      </c>
      <c r="F16" s="136">
        <f>SUM(F17)</f>
        <v>9000</v>
      </c>
    </row>
    <row r="17" spans="1:6" x14ac:dyDescent="0.25">
      <c r="A17" s="70" t="s">
        <v>109</v>
      </c>
      <c r="B17" s="55">
        <v>1561</v>
      </c>
      <c r="C17" s="131">
        <v>14477.84</v>
      </c>
      <c r="D17" s="55">
        <v>6800</v>
      </c>
      <c r="E17" s="55">
        <v>9000</v>
      </c>
      <c r="F17" s="55">
        <v>9000</v>
      </c>
    </row>
    <row r="18" spans="1:6" x14ac:dyDescent="0.25">
      <c r="A18" s="70"/>
      <c r="B18" s="55"/>
      <c r="C18" s="131"/>
      <c r="D18" s="55"/>
      <c r="E18" s="55"/>
      <c r="F18" s="55"/>
    </row>
    <row r="19" spans="1:6" x14ac:dyDescent="0.25">
      <c r="A19" s="23" t="s">
        <v>138</v>
      </c>
      <c r="B19" s="66">
        <f>SUM(B20)</f>
        <v>2000</v>
      </c>
      <c r="C19" s="133">
        <f>SUM(C20)</f>
        <v>2000</v>
      </c>
      <c r="D19" s="66">
        <f>SUM(D20)</f>
        <v>0</v>
      </c>
      <c r="E19" s="66">
        <f>SUM(E20)</f>
        <v>0</v>
      </c>
      <c r="F19" s="66">
        <v>0</v>
      </c>
    </row>
    <row r="20" spans="1:6" x14ac:dyDescent="0.25">
      <c r="A20" s="135" t="s">
        <v>139</v>
      </c>
      <c r="B20" s="55">
        <v>2000</v>
      </c>
      <c r="C20" s="131">
        <v>2000</v>
      </c>
      <c r="D20" s="55">
        <v>0</v>
      </c>
      <c r="E20" s="55">
        <v>0</v>
      </c>
      <c r="F20" s="55">
        <v>0</v>
      </c>
    </row>
    <row r="21" spans="1:6" x14ac:dyDescent="0.25">
      <c r="A21" s="135"/>
      <c r="B21" s="55"/>
      <c r="C21" s="131"/>
      <c r="D21" s="55"/>
      <c r="E21" s="55"/>
      <c r="F21" s="55"/>
    </row>
    <row r="22" spans="1:6" ht="25.5" x14ac:dyDescent="0.25">
      <c r="A22" s="23" t="s">
        <v>153</v>
      </c>
      <c r="B22" s="66">
        <f>SUM(B23)</f>
        <v>1505</v>
      </c>
      <c r="C22" s="131"/>
      <c r="D22" s="55"/>
      <c r="E22" s="55"/>
      <c r="F22" s="55"/>
    </row>
    <row r="23" spans="1:6" ht="25.5" x14ac:dyDescent="0.25">
      <c r="A23" s="135" t="s">
        <v>154</v>
      </c>
      <c r="B23" s="55">
        <v>1505</v>
      </c>
      <c r="C23" s="130"/>
      <c r="D23" s="55"/>
      <c r="E23" s="55"/>
      <c r="F23" s="55"/>
    </row>
    <row r="24" spans="1:6" x14ac:dyDescent="0.25">
      <c r="A24" s="135"/>
      <c r="B24" s="54"/>
      <c r="C24" s="130"/>
      <c r="D24" s="55"/>
      <c r="E24" s="55"/>
      <c r="F24" s="55"/>
    </row>
    <row r="25" spans="1:6" x14ac:dyDescent="0.25">
      <c r="A25" s="11" t="s">
        <v>32</v>
      </c>
      <c r="B25" s="65">
        <f>SUM(B26,B29,B32,B35,B38)</f>
        <v>1519020.49</v>
      </c>
      <c r="C25" s="133">
        <f>SUM(C26,C29,C32,C35,C38)</f>
        <v>1681413.84</v>
      </c>
      <c r="D25" s="66">
        <f>SUM(D26,D29,D32,D35,D38)</f>
        <v>2137764</v>
      </c>
      <c r="E25" s="66">
        <f>SUM(E26,E29,E32,E35,E38)</f>
        <v>2153401</v>
      </c>
      <c r="F25" s="66">
        <f>SUM(F26,F29,F32,F35,F38)</f>
        <v>2181338</v>
      </c>
    </row>
    <row r="26" spans="1:6" x14ac:dyDescent="0.25">
      <c r="A26" s="11" t="s">
        <v>104</v>
      </c>
      <c r="B26" s="66">
        <f>SUM(B27)</f>
        <v>1120995.22</v>
      </c>
      <c r="C26" s="133">
        <f>SUM(C27)</f>
        <v>1330466</v>
      </c>
      <c r="D26" s="66">
        <f>SUM(D27)</f>
        <v>1734941</v>
      </c>
      <c r="E26" s="66">
        <f>SUM(E27)</f>
        <v>1787501</v>
      </c>
      <c r="F26" s="66">
        <f>SUM(F27)</f>
        <v>1850158</v>
      </c>
    </row>
    <row r="27" spans="1:6" x14ac:dyDescent="0.25">
      <c r="A27" s="31" t="s">
        <v>105</v>
      </c>
      <c r="B27" s="55">
        <v>1120995.22</v>
      </c>
      <c r="C27" s="131">
        <v>1330466</v>
      </c>
      <c r="D27" s="55">
        <v>1734941</v>
      </c>
      <c r="E27" s="55">
        <v>1787501</v>
      </c>
      <c r="F27" s="55">
        <v>1850158</v>
      </c>
    </row>
    <row r="28" spans="1:6" x14ac:dyDescent="0.25">
      <c r="A28" s="32"/>
      <c r="B28" s="54"/>
      <c r="C28" s="132"/>
      <c r="D28" s="55"/>
      <c r="E28" s="55"/>
      <c r="F28" s="55"/>
    </row>
    <row r="29" spans="1:6" x14ac:dyDescent="0.25">
      <c r="A29" s="11" t="s">
        <v>17</v>
      </c>
      <c r="B29" s="66">
        <f>SUM(B30)</f>
        <v>30029.54</v>
      </c>
      <c r="C29" s="133">
        <f>SUM(C30)</f>
        <v>64970</v>
      </c>
      <c r="D29" s="66">
        <f>SUM(D30)</f>
        <v>74460</v>
      </c>
      <c r="E29" s="66">
        <f>SUM(E30)</f>
        <v>48200</v>
      </c>
      <c r="F29" s="66">
        <f>SUM(F30)</f>
        <v>29000</v>
      </c>
    </row>
    <row r="30" spans="1:6" x14ac:dyDescent="0.25">
      <c r="A30" s="33" t="s">
        <v>18</v>
      </c>
      <c r="B30" s="55">
        <v>30029.54</v>
      </c>
      <c r="C30" s="131">
        <v>64970</v>
      </c>
      <c r="D30" s="55">
        <v>74460</v>
      </c>
      <c r="E30" s="55">
        <v>48200</v>
      </c>
      <c r="F30" s="55">
        <v>29000</v>
      </c>
    </row>
    <row r="31" spans="1:6" x14ac:dyDescent="0.25">
      <c r="A31" s="33"/>
      <c r="B31" s="54"/>
      <c r="C31" s="132"/>
      <c r="D31" s="55"/>
      <c r="E31" s="55"/>
      <c r="F31" s="55"/>
    </row>
    <row r="32" spans="1:6" x14ac:dyDescent="0.25">
      <c r="A32" s="23" t="s">
        <v>106</v>
      </c>
      <c r="B32" s="66">
        <f>SUM(B33)</f>
        <v>365355.76</v>
      </c>
      <c r="C32" s="133">
        <f>SUM(C33)</f>
        <v>269500</v>
      </c>
      <c r="D32" s="66">
        <f>SUM(D33)</f>
        <v>321563</v>
      </c>
      <c r="E32" s="66">
        <f>SUM(E33)</f>
        <v>308700</v>
      </c>
      <c r="F32" s="66">
        <f>SUM(F33)</f>
        <v>293180</v>
      </c>
    </row>
    <row r="33" spans="1:6" x14ac:dyDescent="0.25">
      <c r="A33" s="33" t="s">
        <v>107</v>
      </c>
      <c r="B33" s="55">
        <v>365355.76</v>
      </c>
      <c r="C33" s="56">
        <v>269500</v>
      </c>
      <c r="D33" s="56">
        <v>321563</v>
      </c>
      <c r="E33" s="56">
        <v>308700</v>
      </c>
      <c r="F33" s="56">
        <v>293180</v>
      </c>
    </row>
    <row r="34" spans="1:6" x14ac:dyDescent="0.25">
      <c r="A34" s="33"/>
      <c r="B34" s="54"/>
      <c r="C34" s="47"/>
      <c r="D34" s="56"/>
      <c r="E34" s="56"/>
      <c r="F34" s="56"/>
    </row>
    <row r="35" spans="1:6" x14ac:dyDescent="0.25">
      <c r="A35" s="23" t="s">
        <v>110</v>
      </c>
      <c r="B35" s="67">
        <f>SUM(B36)</f>
        <v>701.82</v>
      </c>
      <c r="C35" s="129">
        <f>SUM(C36)</f>
        <v>14477.84</v>
      </c>
      <c r="D35" s="129">
        <f>SUM(D36)</f>
        <v>6800</v>
      </c>
      <c r="E35" s="129">
        <f>SUM(E36)</f>
        <v>9000</v>
      </c>
      <c r="F35" s="129">
        <f>SUM(F36)</f>
        <v>9000</v>
      </c>
    </row>
    <row r="36" spans="1:6" x14ac:dyDescent="0.25">
      <c r="A36" s="33" t="s">
        <v>111</v>
      </c>
      <c r="B36" s="54">
        <v>701.82</v>
      </c>
      <c r="C36" s="47">
        <v>14477.84</v>
      </c>
      <c r="D36" s="56">
        <v>6800</v>
      </c>
      <c r="E36" s="56">
        <v>9000</v>
      </c>
      <c r="F36" s="56">
        <v>9000</v>
      </c>
    </row>
    <row r="37" spans="1:6" x14ac:dyDescent="0.25">
      <c r="A37" s="33"/>
      <c r="B37" s="54"/>
      <c r="C37" s="47"/>
      <c r="D37" s="56"/>
      <c r="E37" s="56"/>
      <c r="F37" s="56"/>
    </row>
    <row r="38" spans="1:6" x14ac:dyDescent="0.25">
      <c r="A38" s="23" t="s">
        <v>138</v>
      </c>
      <c r="B38" s="144">
        <f>SUM(B39)</f>
        <v>1938.15</v>
      </c>
      <c r="C38" s="129">
        <f>SUM(C39)</f>
        <v>2000</v>
      </c>
      <c r="D38" s="129">
        <f>SUM(D39)</f>
        <v>0</v>
      </c>
      <c r="E38" s="129">
        <f>SUM(E39)</f>
        <v>0</v>
      </c>
      <c r="F38" s="129">
        <f>SUM(F39)</f>
        <v>0</v>
      </c>
    </row>
    <row r="39" spans="1:6" x14ac:dyDescent="0.25">
      <c r="A39" s="24" t="s">
        <v>139</v>
      </c>
      <c r="B39" s="145">
        <v>1938.15</v>
      </c>
      <c r="C39" s="56">
        <v>2000</v>
      </c>
      <c r="D39" s="56">
        <v>0</v>
      </c>
      <c r="E39" s="56">
        <v>0</v>
      </c>
      <c r="F39" s="56">
        <v>0</v>
      </c>
    </row>
  </sheetData>
  <mergeCells count="1">
    <mergeCell ref="A2:F2"/>
  </mergeCells>
  <pageMargins left="0.7" right="0.7" top="0.75" bottom="0.75" header="0.3" footer="0.3"/>
  <pageSetup paperSize="9" scale="7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9"/>
  <sheetViews>
    <sheetView workbookViewId="0">
      <selection activeCell="F9" sqref="F9"/>
    </sheetView>
  </sheetViews>
  <sheetFormatPr defaultRowHeight="15" x14ac:dyDescent="0.25"/>
  <cols>
    <col min="1" max="1" width="44.7109375" customWidth="1"/>
    <col min="2" max="6" width="19.42578125" customWidth="1"/>
    <col min="7" max="8" width="25.28515625" customWidth="1"/>
  </cols>
  <sheetData>
    <row r="1" spans="1:8" ht="18" x14ac:dyDescent="0.25">
      <c r="A1" s="22"/>
      <c r="B1" s="22"/>
      <c r="C1" s="22"/>
      <c r="D1" s="22"/>
      <c r="E1" s="22"/>
      <c r="F1" s="22"/>
      <c r="G1" s="22"/>
      <c r="H1" s="22"/>
    </row>
    <row r="2" spans="1:8" ht="15.75" customHeight="1" x14ac:dyDescent="0.25">
      <c r="A2" s="158" t="s">
        <v>33</v>
      </c>
      <c r="B2" s="158"/>
      <c r="C2" s="158"/>
      <c r="D2" s="158"/>
      <c r="E2" s="158"/>
      <c r="F2" s="158"/>
      <c r="G2" s="37"/>
      <c r="H2" s="37"/>
    </row>
    <row r="3" spans="1:8" ht="18" x14ac:dyDescent="0.25">
      <c r="A3" s="22"/>
      <c r="B3" s="22"/>
      <c r="C3" s="22"/>
      <c r="D3" s="22"/>
      <c r="E3" s="22"/>
      <c r="F3" s="22"/>
      <c r="G3" s="6"/>
      <c r="H3" s="6"/>
    </row>
    <row r="4" spans="1:8" ht="25.5" customHeight="1" x14ac:dyDescent="0.25">
      <c r="A4" s="43" t="s">
        <v>11</v>
      </c>
      <c r="B4" s="41" t="s">
        <v>149</v>
      </c>
      <c r="C4" s="41" t="s">
        <v>150</v>
      </c>
      <c r="D4" s="42" t="s">
        <v>151</v>
      </c>
      <c r="E4" s="42" t="s">
        <v>36</v>
      </c>
      <c r="F4" s="42" t="s">
        <v>152</v>
      </c>
    </row>
    <row r="5" spans="1:8" s="46" customFormat="1" ht="11.25" x14ac:dyDescent="0.2">
      <c r="A5" s="50">
        <v>1</v>
      </c>
      <c r="B5" s="48">
        <v>2</v>
      </c>
      <c r="C5" s="48">
        <v>3</v>
      </c>
      <c r="D5" s="49">
        <v>4</v>
      </c>
      <c r="E5" s="49">
        <v>5</v>
      </c>
      <c r="F5" s="49">
        <v>6</v>
      </c>
    </row>
    <row r="6" spans="1:8" x14ac:dyDescent="0.25">
      <c r="A6" s="11" t="s">
        <v>32</v>
      </c>
      <c r="B6" s="10"/>
      <c r="C6" s="130"/>
      <c r="D6" s="55"/>
      <c r="E6" s="55"/>
      <c r="F6" s="55"/>
    </row>
    <row r="7" spans="1:8" x14ac:dyDescent="0.25">
      <c r="A7" s="11">
        <v>8</v>
      </c>
      <c r="B7" s="66">
        <f>SUM(B8)</f>
        <v>1519020.49</v>
      </c>
      <c r="C7" s="133">
        <f>SUM(C8)</f>
        <v>1681413.84</v>
      </c>
      <c r="D7" s="66">
        <f>SUM(D8)</f>
        <v>2137764</v>
      </c>
      <c r="E7" s="66">
        <f>SUM(E8)</f>
        <v>2153401</v>
      </c>
      <c r="F7" s="66">
        <f>SUM(F8)</f>
        <v>2181338</v>
      </c>
    </row>
    <row r="8" spans="1:8" x14ac:dyDescent="0.25">
      <c r="A8" s="16">
        <v>820</v>
      </c>
      <c r="B8" s="55">
        <v>1519020.49</v>
      </c>
      <c r="C8" s="131">
        <v>1681413.84</v>
      </c>
      <c r="D8" s="55">
        <v>2137764</v>
      </c>
      <c r="E8" s="55">
        <v>2153401</v>
      </c>
      <c r="F8" s="55">
        <v>2181338</v>
      </c>
    </row>
    <row r="9" spans="1:8" x14ac:dyDescent="0.25">
      <c r="A9" s="30"/>
      <c r="B9" s="10"/>
      <c r="C9" s="132"/>
      <c r="D9" s="55"/>
      <c r="E9" s="55"/>
      <c r="F9" s="55"/>
    </row>
  </sheetData>
  <mergeCells count="1">
    <mergeCell ref="A2:F2"/>
  </mergeCells>
  <pageMargins left="0.7" right="0.7" top="0.75" bottom="0.75" header="0.3" footer="0.3"/>
  <pageSetup paperSize="9" scale="7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99"/>
  <sheetViews>
    <sheetView workbookViewId="0">
      <selection activeCell="A20" sqref="A20"/>
    </sheetView>
  </sheetViews>
  <sheetFormatPr defaultRowHeight="15" x14ac:dyDescent="0.25"/>
  <cols>
    <col min="1" max="1" width="24.7109375" customWidth="1"/>
    <col min="2" max="2" width="36.7109375" customWidth="1"/>
    <col min="3" max="6" width="19.42578125" customWidth="1"/>
    <col min="7" max="8" width="24.28515625" customWidth="1"/>
  </cols>
  <sheetData>
    <row r="1" spans="1:8" ht="18" x14ac:dyDescent="0.25">
      <c r="A1" s="5"/>
      <c r="B1" s="5"/>
      <c r="C1" s="146"/>
      <c r="D1" s="5"/>
      <c r="E1" s="5"/>
      <c r="F1" s="5"/>
      <c r="G1" s="6"/>
      <c r="H1" s="6"/>
    </row>
    <row r="2" spans="1:8" ht="18" customHeight="1" x14ac:dyDescent="0.25">
      <c r="A2" s="158" t="s">
        <v>12</v>
      </c>
      <c r="B2" s="158"/>
      <c r="C2" s="158"/>
      <c r="D2" s="158"/>
      <c r="E2" s="158"/>
      <c r="F2" s="158"/>
      <c r="G2" s="35"/>
      <c r="H2" s="35"/>
    </row>
    <row r="3" spans="1:8" ht="18" x14ac:dyDescent="0.25">
      <c r="A3" s="5"/>
      <c r="B3" s="5"/>
      <c r="C3" s="22"/>
      <c r="D3" s="5"/>
      <c r="E3" s="5"/>
      <c r="F3" s="5"/>
      <c r="G3" s="6"/>
      <c r="H3" s="6"/>
    </row>
    <row r="4" spans="1:8" ht="25.5" x14ac:dyDescent="0.25">
      <c r="A4" s="171" t="s">
        <v>11</v>
      </c>
      <c r="B4" s="172"/>
      <c r="C4" s="41" t="s">
        <v>156</v>
      </c>
      <c r="D4" s="42" t="s">
        <v>151</v>
      </c>
      <c r="E4" s="42" t="s">
        <v>36</v>
      </c>
      <c r="F4" s="42" t="s">
        <v>152</v>
      </c>
    </row>
    <row r="5" spans="1:8" ht="13.5" customHeight="1" x14ac:dyDescent="0.25">
      <c r="A5" s="63"/>
      <c r="B5" s="64"/>
      <c r="C5" s="77"/>
      <c r="D5" s="42"/>
      <c r="E5" s="42"/>
      <c r="F5" s="42"/>
    </row>
    <row r="6" spans="1:8" ht="15.75" customHeight="1" x14ac:dyDescent="0.25">
      <c r="A6" s="51">
        <v>4</v>
      </c>
      <c r="B6" s="71" t="s">
        <v>115</v>
      </c>
      <c r="C6" s="127">
        <f>SUM(C7,C44)</f>
        <v>1681413.84</v>
      </c>
      <c r="D6" s="128">
        <f>SUM(D7,D44)</f>
        <v>2137764</v>
      </c>
      <c r="E6" s="128">
        <f>SUM(E7,E44)</f>
        <v>2153401</v>
      </c>
      <c r="F6" s="128">
        <f>SUM(F7,F44)</f>
        <v>2181338</v>
      </c>
    </row>
    <row r="7" spans="1:8" ht="23.25" customHeight="1" x14ac:dyDescent="0.25">
      <c r="A7" s="80">
        <v>11</v>
      </c>
      <c r="B7" s="72" t="s">
        <v>116</v>
      </c>
      <c r="C7" s="97">
        <f>SUM(C8,C20)</f>
        <v>1330466</v>
      </c>
      <c r="D7" s="107">
        <f>SUM(D8,D20)</f>
        <v>1734941</v>
      </c>
      <c r="E7" s="107">
        <f>SUM(E8,E20)</f>
        <v>1787501</v>
      </c>
      <c r="F7" s="107">
        <f>SUM(F8,F20)</f>
        <v>1850158</v>
      </c>
    </row>
    <row r="8" spans="1:8" ht="24.75" customHeight="1" x14ac:dyDescent="0.25">
      <c r="A8" s="82" t="s">
        <v>112</v>
      </c>
      <c r="B8" s="73" t="s">
        <v>117</v>
      </c>
      <c r="C8" s="96">
        <f>SUM(C9:C18)</f>
        <v>1023231</v>
      </c>
      <c r="D8" s="106">
        <f>SUM(D9:D19)</f>
        <v>1345606</v>
      </c>
      <c r="E8" s="106">
        <f>SUM(E9:E18)</f>
        <v>1398166</v>
      </c>
      <c r="F8" s="66">
        <f>SUM(F9:F18)</f>
        <v>1460823</v>
      </c>
    </row>
    <row r="9" spans="1:8" ht="16.5" customHeight="1" x14ac:dyDescent="0.25">
      <c r="A9" s="51">
        <v>3111</v>
      </c>
      <c r="B9" s="74" t="s">
        <v>54</v>
      </c>
      <c r="C9" s="86">
        <v>716000</v>
      </c>
      <c r="D9" s="88">
        <v>996456</v>
      </c>
      <c r="E9" s="88">
        <v>1046279</v>
      </c>
      <c r="F9" s="105">
        <v>1098592</v>
      </c>
    </row>
    <row r="10" spans="1:8" ht="13.5" customHeight="1" x14ac:dyDescent="0.25">
      <c r="A10" s="51">
        <v>3121</v>
      </c>
      <c r="B10" s="29" t="s">
        <v>57</v>
      </c>
      <c r="C10" s="104">
        <v>31000</v>
      </c>
      <c r="D10" s="88">
        <v>31000</v>
      </c>
      <c r="E10" s="88">
        <v>30000</v>
      </c>
      <c r="F10" s="88">
        <v>30000</v>
      </c>
    </row>
    <row r="11" spans="1:8" ht="25.5" customHeight="1" x14ac:dyDescent="0.25">
      <c r="A11" s="51">
        <v>3132</v>
      </c>
      <c r="B11" s="74" t="s">
        <v>59</v>
      </c>
      <c r="C11" s="86">
        <v>125850</v>
      </c>
      <c r="D11" s="88">
        <v>166792</v>
      </c>
      <c r="E11" s="88">
        <v>175131</v>
      </c>
      <c r="F11" s="105">
        <v>183887</v>
      </c>
    </row>
    <row r="12" spans="1:8" ht="25.5" x14ac:dyDescent="0.25">
      <c r="A12" s="78">
        <v>3212</v>
      </c>
      <c r="B12" s="74" t="s">
        <v>118</v>
      </c>
      <c r="C12" s="84">
        <v>19536</v>
      </c>
      <c r="D12" s="87">
        <v>20512</v>
      </c>
      <c r="E12" s="87">
        <v>20512</v>
      </c>
      <c r="F12" s="87">
        <v>22100</v>
      </c>
    </row>
    <row r="13" spans="1:8" x14ac:dyDescent="0.25">
      <c r="A13" s="78">
        <v>3221</v>
      </c>
      <c r="B13" s="74" t="s">
        <v>119</v>
      </c>
      <c r="C13" s="84">
        <v>13617</v>
      </c>
      <c r="D13" s="87">
        <v>13617</v>
      </c>
      <c r="E13" s="87">
        <v>13617</v>
      </c>
      <c r="F13" s="87">
        <v>13617</v>
      </c>
    </row>
    <row r="14" spans="1:8" x14ac:dyDescent="0.25">
      <c r="A14" s="78">
        <v>3223</v>
      </c>
      <c r="B14" s="74" t="s">
        <v>69</v>
      </c>
      <c r="C14" s="84">
        <v>73212</v>
      </c>
      <c r="D14" s="87">
        <v>73212</v>
      </c>
      <c r="E14" s="87">
        <v>73212</v>
      </c>
      <c r="F14" s="87">
        <v>73212</v>
      </c>
    </row>
    <row r="15" spans="1:8" x14ac:dyDescent="0.25">
      <c r="A15" s="78">
        <v>3231</v>
      </c>
      <c r="B15" s="74" t="s">
        <v>74</v>
      </c>
      <c r="C15" s="84">
        <v>14068</v>
      </c>
      <c r="D15" s="87">
        <v>14068</v>
      </c>
      <c r="E15" s="87">
        <v>14068</v>
      </c>
      <c r="F15" s="87">
        <v>14068</v>
      </c>
    </row>
    <row r="16" spans="1:8" x14ac:dyDescent="0.25">
      <c r="A16" s="78">
        <v>3232</v>
      </c>
      <c r="B16" s="74" t="s">
        <v>75</v>
      </c>
      <c r="C16" s="84">
        <v>15854</v>
      </c>
      <c r="D16" s="87">
        <v>14856</v>
      </c>
      <c r="E16" s="87">
        <v>15854</v>
      </c>
      <c r="F16" s="87">
        <v>15854</v>
      </c>
    </row>
    <row r="17" spans="1:6" x14ac:dyDescent="0.25">
      <c r="A17" s="78">
        <v>3234</v>
      </c>
      <c r="B17" s="74" t="s">
        <v>77</v>
      </c>
      <c r="C17" s="84">
        <v>5308</v>
      </c>
      <c r="D17" s="87">
        <v>5308</v>
      </c>
      <c r="E17" s="87">
        <v>5308</v>
      </c>
      <c r="F17" s="87">
        <v>5308</v>
      </c>
    </row>
    <row r="18" spans="1:6" x14ac:dyDescent="0.25">
      <c r="A18" s="78">
        <v>3235</v>
      </c>
      <c r="B18" s="74" t="s">
        <v>78</v>
      </c>
      <c r="C18" s="84">
        <v>8786</v>
      </c>
      <c r="D18" s="87">
        <v>4185</v>
      </c>
      <c r="E18" s="87">
        <v>4185</v>
      </c>
      <c r="F18" s="87">
        <v>4185</v>
      </c>
    </row>
    <row r="19" spans="1:6" x14ac:dyDescent="0.25">
      <c r="A19" s="78">
        <v>3236</v>
      </c>
      <c r="B19" s="74" t="s">
        <v>128</v>
      </c>
      <c r="C19" s="84">
        <v>0</v>
      </c>
      <c r="D19" s="87">
        <v>5600</v>
      </c>
      <c r="E19" s="87">
        <v>0</v>
      </c>
      <c r="F19" s="87">
        <v>0</v>
      </c>
    </row>
    <row r="20" spans="1:6" ht="25.5" x14ac:dyDescent="0.25">
      <c r="A20" s="81" t="s">
        <v>113</v>
      </c>
      <c r="B20" s="75" t="s">
        <v>120</v>
      </c>
      <c r="C20" s="95">
        <f>SUM(C21:C42)</f>
        <v>307235</v>
      </c>
      <c r="D20" s="95">
        <f>SUM(D21:D22:D43)</f>
        <v>389335</v>
      </c>
      <c r="E20" s="95">
        <f>SUM(E21:E43)</f>
        <v>389335</v>
      </c>
      <c r="F20" s="95">
        <f>SUM(F21:F43)</f>
        <v>389335</v>
      </c>
    </row>
    <row r="21" spans="1:6" x14ac:dyDescent="0.25">
      <c r="A21" s="83">
        <v>3211</v>
      </c>
      <c r="B21" s="74" t="s">
        <v>62</v>
      </c>
      <c r="C21" s="56">
        <v>2120</v>
      </c>
      <c r="D21" s="56">
        <v>0</v>
      </c>
      <c r="E21" s="103">
        <v>0</v>
      </c>
      <c r="F21" s="56">
        <v>0</v>
      </c>
    </row>
    <row r="22" spans="1:6" ht="25.5" x14ac:dyDescent="0.25">
      <c r="A22" s="83">
        <v>3212</v>
      </c>
      <c r="B22" s="74" t="s">
        <v>118</v>
      </c>
      <c r="C22" s="56">
        <v>7490</v>
      </c>
      <c r="D22" s="56">
        <v>13840</v>
      </c>
      <c r="E22" s="103">
        <v>13840</v>
      </c>
      <c r="F22" s="56">
        <v>13840</v>
      </c>
    </row>
    <row r="23" spans="1:6" x14ac:dyDescent="0.25">
      <c r="A23" s="83">
        <v>3213</v>
      </c>
      <c r="B23" s="74" t="s">
        <v>64</v>
      </c>
      <c r="C23" s="103">
        <v>0</v>
      </c>
      <c r="D23" s="103">
        <v>0</v>
      </c>
      <c r="E23" s="103">
        <v>0</v>
      </c>
      <c r="F23" s="47">
        <v>0</v>
      </c>
    </row>
    <row r="24" spans="1:6" x14ac:dyDescent="0.25">
      <c r="A24" s="83">
        <v>3214</v>
      </c>
      <c r="B24" s="74" t="s">
        <v>65</v>
      </c>
      <c r="C24" s="47">
        <v>600</v>
      </c>
      <c r="D24" s="103">
        <v>0</v>
      </c>
      <c r="E24" s="103">
        <v>0</v>
      </c>
      <c r="F24" s="47">
        <v>0</v>
      </c>
    </row>
    <row r="25" spans="1:6" x14ac:dyDescent="0.25">
      <c r="A25" s="83">
        <v>3221</v>
      </c>
      <c r="B25" s="74" t="s">
        <v>119</v>
      </c>
      <c r="C25" s="56">
        <v>2450</v>
      </c>
      <c r="D25" s="56">
        <v>3450</v>
      </c>
      <c r="E25" s="103">
        <v>3450</v>
      </c>
      <c r="F25" s="56">
        <v>3450</v>
      </c>
    </row>
    <row r="26" spans="1:6" x14ac:dyDescent="0.25">
      <c r="A26" s="83">
        <v>3223</v>
      </c>
      <c r="B26" s="74" t="s">
        <v>69</v>
      </c>
      <c r="C26" s="56">
        <v>1300</v>
      </c>
      <c r="D26" s="56">
        <v>1100</v>
      </c>
      <c r="E26" s="103">
        <v>1100</v>
      </c>
      <c r="F26" s="56">
        <v>1100</v>
      </c>
    </row>
    <row r="27" spans="1:6" ht="25.5" x14ac:dyDescent="0.25">
      <c r="A27" s="83">
        <v>3224</v>
      </c>
      <c r="B27" s="74" t="s">
        <v>121</v>
      </c>
      <c r="C27" s="103">
        <v>1050</v>
      </c>
      <c r="D27" s="56">
        <v>150</v>
      </c>
      <c r="E27" s="103">
        <v>150</v>
      </c>
      <c r="F27" s="56">
        <v>150</v>
      </c>
    </row>
    <row r="28" spans="1:6" x14ac:dyDescent="0.25">
      <c r="A28" s="83">
        <v>3225</v>
      </c>
      <c r="B28" s="74" t="s">
        <v>126</v>
      </c>
      <c r="C28" s="56">
        <v>0</v>
      </c>
      <c r="D28" s="103">
        <v>0</v>
      </c>
      <c r="E28" s="103">
        <v>0</v>
      </c>
      <c r="F28" s="47">
        <v>0</v>
      </c>
    </row>
    <row r="29" spans="1:6" x14ac:dyDescent="0.25">
      <c r="A29" s="83">
        <v>3231</v>
      </c>
      <c r="B29" s="74" t="s">
        <v>74</v>
      </c>
      <c r="C29" s="56">
        <v>2000</v>
      </c>
      <c r="D29" s="56">
        <v>2000</v>
      </c>
      <c r="E29" s="103">
        <v>2000</v>
      </c>
      <c r="F29" s="56">
        <v>2000</v>
      </c>
    </row>
    <row r="30" spans="1:6" x14ac:dyDescent="0.25">
      <c r="A30" s="83">
        <v>3232</v>
      </c>
      <c r="B30" s="74" t="s">
        <v>75</v>
      </c>
      <c r="C30" s="56">
        <v>21300</v>
      </c>
      <c r="D30" s="56">
        <v>46400</v>
      </c>
      <c r="E30" s="103">
        <v>46400</v>
      </c>
      <c r="F30" s="56">
        <v>46400</v>
      </c>
    </row>
    <row r="31" spans="1:6" x14ac:dyDescent="0.25">
      <c r="A31" s="83">
        <v>3233</v>
      </c>
      <c r="B31" s="74" t="s">
        <v>76</v>
      </c>
      <c r="C31" s="85">
        <v>9000</v>
      </c>
      <c r="D31" s="56">
        <v>0</v>
      </c>
      <c r="E31" s="103">
        <v>0</v>
      </c>
      <c r="F31" s="56">
        <v>0</v>
      </c>
    </row>
    <row r="32" spans="1:6" x14ac:dyDescent="0.25">
      <c r="A32" s="83">
        <v>3235</v>
      </c>
      <c r="B32" s="74" t="s">
        <v>78</v>
      </c>
      <c r="C32" s="56">
        <v>20000</v>
      </c>
      <c r="D32" s="56">
        <v>28000</v>
      </c>
      <c r="E32" s="103">
        <v>28000</v>
      </c>
      <c r="F32" s="56">
        <v>28000</v>
      </c>
    </row>
    <row r="33" spans="1:6" x14ac:dyDescent="0.25">
      <c r="A33" s="83">
        <v>3237</v>
      </c>
      <c r="B33" s="74" t="s">
        <v>80</v>
      </c>
      <c r="C33" s="56">
        <v>69465</v>
      </c>
      <c r="D33" s="56">
        <v>104555</v>
      </c>
      <c r="E33" s="103">
        <v>104555</v>
      </c>
      <c r="F33" s="56">
        <v>104555</v>
      </c>
    </row>
    <row r="34" spans="1:6" x14ac:dyDescent="0.25">
      <c r="A34" s="83">
        <v>3239</v>
      </c>
      <c r="B34" s="74" t="s">
        <v>82</v>
      </c>
      <c r="C34" s="56">
        <v>30360</v>
      </c>
      <c r="D34" s="56">
        <v>13930</v>
      </c>
      <c r="E34" s="103">
        <v>13930</v>
      </c>
      <c r="F34" s="56">
        <v>13930</v>
      </c>
    </row>
    <row r="35" spans="1:6" ht="25.5" x14ac:dyDescent="0.25">
      <c r="A35" s="83">
        <v>3241</v>
      </c>
      <c r="B35" s="74" t="s">
        <v>83</v>
      </c>
      <c r="C35" s="56">
        <v>4600</v>
      </c>
      <c r="D35" s="56">
        <v>7400</v>
      </c>
      <c r="E35" s="103">
        <v>7400</v>
      </c>
      <c r="F35" s="56">
        <v>7400</v>
      </c>
    </row>
    <row r="36" spans="1:6" x14ac:dyDescent="0.25">
      <c r="A36" s="83">
        <v>4221</v>
      </c>
      <c r="B36" s="74" t="s">
        <v>95</v>
      </c>
      <c r="C36" s="56">
        <v>14400</v>
      </c>
      <c r="D36" s="56">
        <v>0</v>
      </c>
      <c r="E36" s="103">
        <v>0</v>
      </c>
      <c r="F36" s="56">
        <v>0</v>
      </c>
    </row>
    <row r="37" spans="1:6" x14ac:dyDescent="0.25">
      <c r="A37" s="83">
        <v>4223</v>
      </c>
      <c r="B37" s="74" t="s">
        <v>97</v>
      </c>
      <c r="C37" s="56">
        <v>10000</v>
      </c>
      <c r="D37" s="56">
        <v>0</v>
      </c>
      <c r="E37" s="103">
        <v>0</v>
      </c>
      <c r="F37" s="56">
        <v>0</v>
      </c>
    </row>
    <row r="38" spans="1:6" ht="25.5" x14ac:dyDescent="0.25">
      <c r="A38" s="83">
        <v>4227</v>
      </c>
      <c r="B38" s="74" t="s">
        <v>122</v>
      </c>
      <c r="C38" s="56">
        <v>29100</v>
      </c>
      <c r="D38" s="56">
        <v>69900</v>
      </c>
      <c r="E38" s="103">
        <v>69900</v>
      </c>
      <c r="F38" s="56">
        <v>69900</v>
      </c>
    </row>
    <row r="39" spans="1:6" ht="25.5" x14ac:dyDescent="0.25">
      <c r="A39" s="83">
        <v>4233</v>
      </c>
      <c r="B39" s="74" t="s">
        <v>137</v>
      </c>
      <c r="C39" s="56">
        <v>25000</v>
      </c>
      <c r="D39" s="56"/>
      <c r="E39" s="103">
        <v>0</v>
      </c>
      <c r="F39" s="56">
        <v>0</v>
      </c>
    </row>
    <row r="40" spans="1:6" x14ac:dyDescent="0.25">
      <c r="A40" s="83">
        <v>4241</v>
      </c>
      <c r="B40" s="74" t="s">
        <v>100</v>
      </c>
      <c r="C40" s="56">
        <v>2000</v>
      </c>
      <c r="D40" s="56">
        <v>2000</v>
      </c>
      <c r="E40" s="103">
        <v>2000</v>
      </c>
      <c r="F40" s="56">
        <v>2000</v>
      </c>
    </row>
    <row r="41" spans="1:6" x14ac:dyDescent="0.25">
      <c r="A41" s="83">
        <v>4262</v>
      </c>
      <c r="B41" s="74" t="s">
        <v>102</v>
      </c>
      <c r="C41" s="56">
        <v>13500</v>
      </c>
      <c r="D41" s="56">
        <v>6000</v>
      </c>
      <c r="E41" s="103">
        <v>6000</v>
      </c>
      <c r="F41" s="56">
        <v>6000</v>
      </c>
    </row>
    <row r="42" spans="1:6" ht="25.5" x14ac:dyDescent="0.25">
      <c r="A42" s="83">
        <v>4511</v>
      </c>
      <c r="B42" s="74" t="s">
        <v>144</v>
      </c>
      <c r="C42" s="56">
        <v>41500</v>
      </c>
      <c r="D42" s="56">
        <v>84310</v>
      </c>
      <c r="E42" s="103">
        <v>84310</v>
      </c>
      <c r="F42" s="56">
        <v>84310</v>
      </c>
    </row>
    <row r="43" spans="1:6" ht="25.5" x14ac:dyDescent="0.25">
      <c r="A43" s="83">
        <v>4521</v>
      </c>
      <c r="B43" s="74" t="s">
        <v>155</v>
      </c>
      <c r="C43" s="56"/>
      <c r="D43" s="56">
        <v>6300</v>
      </c>
      <c r="E43" s="103">
        <v>6300</v>
      </c>
      <c r="F43" s="56">
        <v>6300</v>
      </c>
    </row>
    <row r="44" spans="1:6" ht="25.5" x14ac:dyDescent="0.25">
      <c r="A44" s="81" t="s">
        <v>114</v>
      </c>
      <c r="B44" s="73" t="s">
        <v>124</v>
      </c>
      <c r="C44" s="98">
        <f>SUM(C45,C52,C91,C98)</f>
        <v>350947.84000000003</v>
      </c>
      <c r="D44" s="98">
        <f>SUM(D45,D52,D91,D98,)</f>
        <v>402823</v>
      </c>
      <c r="E44" s="126">
        <f>SUM(E45,E52,E91,E98,)</f>
        <v>365900</v>
      </c>
      <c r="F44" s="126">
        <f>SUM(F45,F52,F91,F98,)</f>
        <v>331180</v>
      </c>
    </row>
    <row r="45" spans="1:6" ht="18.75" x14ac:dyDescent="0.3">
      <c r="A45" s="79">
        <v>31</v>
      </c>
      <c r="B45" s="76" t="s">
        <v>123</v>
      </c>
      <c r="C45" s="147">
        <f>SUM(C46:C51)</f>
        <v>64970</v>
      </c>
      <c r="D45" s="94">
        <f>SUM(D46:D51)</f>
        <v>74460</v>
      </c>
      <c r="E45" s="110">
        <f>SUM(E46:E51)</f>
        <v>48200</v>
      </c>
      <c r="F45" s="110">
        <f>SUM(F46:F51)</f>
        <v>29000</v>
      </c>
    </row>
    <row r="46" spans="1:6" ht="25.5" x14ac:dyDescent="0.25">
      <c r="A46" s="83">
        <v>3212</v>
      </c>
      <c r="B46" s="74" t="s">
        <v>118</v>
      </c>
      <c r="C46" s="103">
        <v>0</v>
      </c>
      <c r="D46" s="56">
        <v>12000</v>
      </c>
      <c r="E46" s="103">
        <v>0</v>
      </c>
      <c r="F46" s="103">
        <v>0</v>
      </c>
    </row>
    <row r="47" spans="1:6" x14ac:dyDescent="0.25">
      <c r="A47" s="83">
        <v>3231</v>
      </c>
      <c r="B47" s="74" t="s">
        <v>69</v>
      </c>
      <c r="C47" s="56">
        <v>1800</v>
      </c>
      <c r="D47" s="56">
        <v>0</v>
      </c>
      <c r="E47" s="103">
        <v>0</v>
      </c>
      <c r="F47" s="103">
        <v>0</v>
      </c>
    </row>
    <row r="48" spans="1:6" x14ac:dyDescent="0.25">
      <c r="A48" s="83">
        <v>3233</v>
      </c>
      <c r="B48" s="74" t="s">
        <v>76</v>
      </c>
      <c r="C48" s="56">
        <v>63170</v>
      </c>
      <c r="D48" s="56">
        <v>19600</v>
      </c>
      <c r="E48" s="103">
        <v>28200</v>
      </c>
      <c r="F48" s="103">
        <v>29000</v>
      </c>
    </row>
    <row r="49" spans="1:6" x14ac:dyDescent="0.25">
      <c r="A49" s="83">
        <v>3235</v>
      </c>
      <c r="B49" s="74" t="s">
        <v>78</v>
      </c>
      <c r="C49" s="103">
        <v>0</v>
      </c>
      <c r="D49" s="56">
        <v>11300</v>
      </c>
      <c r="E49" s="103">
        <v>0</v>
      </c>
      <c r="F49" s="103">
        <v>0</v>
      </c>
    </row>
    <row r="50" spans="1:6" x14ac:dyDescent="0.25">
      <c r="A50" s="83">
        <v>3237</v>
      </c>
      <c r="B50" s="74" t="s">
        <v>80</v>
      </c>
      <c r="C50" s="56">
        <v>0</v>
      </c>
      <c r="D50" s="56">
        <v>31560</v>
      </c>
      <c r="E50" s="103">
        <v>20000</v>
      </c>
      <c r="F50" s="103">
        <v>0</v>
      </c>
    </row>
    <row r="51" spans="1:6" x14ac:dyDescent="0.25">
      <c r="A51" s="83">
        <v>3239</v>
      </c>
      <c r="B51" s="74" t="s">
        <v>82</v>
      </c>
      <c r="C51" s="56">
        <v>0</v>
      </c>
      <c r="D51" s="103">
        <v>0</v>
      </c>
      <c r="E51" s="103">
        <v>0</v>
      </c>
      <c r="F51" s="103">
        <v>0</v>
      </c>
    </row>
    <row r="52" spans="1:6" ht="18.75" x14ac:dyDescent="0.3">
      <c r="A52" s="79">
        <v>43</v>
      </c>
      <c r="B52" s="76" t="s">
        <v>125</v>
      </c>
      <c r="C52" s="94">
        <f>SUM(C53:C90)</f>
        <v>269500</v>
      </c>
      <c r="D52" s="94">
        <f>SUM(D53:D90)</f>
        <v>321563</v>
      </c>
      <c r="E52" s="110">
        <f>SUM(E53:E90)</f>
        <v>308700</v>
      </c>
      <c r="F52" s="92">
        <f>SUM(F53:F90)</f>
        <v>293180</v>
      </c>
    </row>
    <row r="53" spans="1:6" x14ac:dyDescent="0.25">
      <c r="A53" s="83">
        <v>3111</v>
      </c>
      <c r="B53" s="74" t="s">
        <v>54</v>
      </c>
      <c r="C53" s="56">
        <v>50000</v>
      </c>
      <c r="D53" s="56">
        <v>54460</v>
      </c>
      <c r="E53" s="56">
        <v>60000</v>
      </c>
      <c r="F53" s="56">
        <v>63000</v>
      </c>
    </row>
    <row r="54" spans="1:6" x14ac:dyDescent="0.25">
      <c r="A54" s="83">
        <v>3121</v>
      </c>
      <c r="B54" s="74" t="s">
        <v>57</v>
      </c>
      <c r="C54" s="56">
        <v>4740</v>
      </c>
      <c r="D54" s="56">
        <v>0</v>
      </c>
      <c r="E54" s="56">
        <v>1400</v>
      </c>
      <c r="F54" s="56">
        <v>1400</v>
      </c>
    </row>
    <row r="55" spans="1:6" ht="25.5" x14ac:dyDescent="0.25">
      <c r="A55" s="83">
        <v>3132</v>
      </c>
      <c r="B55" s="74" t="s">
        <v>59</v>
      </c>
      <c r="C55" s="56">
        <v>9000</v>
      </c>
      <c r="D55" s="108">
        <v>7200</v>
      </c>
      <c r="E55" s="56">
        <v>9600</v>
      </c>
      <c r="F55" s="56">
        <v>10080</v>
      </c>
    </row>
    <row r="56" spans="1:6" x14ac:dyDescent="0.25">
      <c r="A56" s="83">
        <v>3211</v>
      </c>
      <c r="B56" s="74" t="s">
        <v>62</v>
      </c>
      <c r="C56" s="56">
        <v>15000</v>
      </c>
      <c r="D56" s="56">
        <v>1200</v>
      </c>
      <c r="E56" s="56">
        <v>2000</v>
      </c>
      <c r="F56" s="56">
        <v>3000</v>
      </c>
    </row>
    <row r="57" spans="1:6" ht="25.5" x14ac:dyDescent="0.25">
      <c r="A57" s="83">
        <v>3212</v>
      </c>
      <c r="B57" s="74" t="s">
        <v>118</v>
      </c>
      <c r="C57" s="56">
        <v>21410</v>
      </c>
      <c r="D57" s="56">
        <v>8510</v>
      </c>
      <c r="E57" s="84">
        <v>9000</v>
      </c>
      <c r="F57" s="56">
        <v>10000</v>
      </c>
    </row>
    <row r="58" spans="1:6" x14ac:dyDescent="0.25">
      <c r="A58" s="83">
        <v>3213</v>
      </c>
      <c r="B58" s="74" t="s">
        <v>64</v>
      </c>
      <c r="C58" s="56">
        <v>15040</v>
      </c>
      <c r="D58" s="56">
        <v>15040</v>
      </c>
      <c r="E58" s="56">
        <v>15000</v>
      </c>
      <c r="F58" s="56">
        <v>15000</v>
      </c>
    </row>
    <row r="59" spans="1:6" x14ac:dyDescent="0.25">
      <c r="A59" s="83">
        <v>3214</v>
      </c>
      <c r="B59" s="74" t="s">
        <v>65</v>
      </c>
      <c r="C59" s="56">
        <v>5000</v>
      </c>
      <c r="D59" s="56">
        <v>5000</v>
      </c>
      <c r="E59" s="56">
        <v>5000</v>
      </c>
      <c r="F59" s="56">
        <v>5000</v>
      </c>
    </row>
    <row r="60" spans="1:6" x14ac:dyDescent="0.25">
      <c r="A60" s="83">
        <v>3221</v>
      </c>
      <c r="B60" s="74" t="s">
        <v>119</v>
      </c>
      <c r="C60" s="56">
        <v>2800</v>
      </c>
      <c r="D60" s="56">
        <v>7150</v>
      </c>
      <c r="E60" s="56">
        <v>7000</v>
      </c>
      <c r="F60" s="56">
        <v>2800</v>
      </c>
    </row>
    <row r="61" spans="1:6" x14ac:dyDescent="0.25">
      <c r="A61" s="83">
        <v>3223</v>
      </c>
      <c r="B61" s="74" t="s">
        <v>69</v>
      </c>
      <c r="C61" s="56">
        <v>10000</v>
      </c>
      <c r="D61" s="56">
        <v>4600</v>
      </c>
      <c r="E61" s="56">
        <v>4800</v>
      </c>
      <c r="F61" s="56">
        <v>5600</v>
      </c>
    </row>
    <row r="62" spans="1:6" ht="25.5" x14ac:dyDescent="0.25">
      <c r="A62" s="83">
        <v>3224</v>
      </c>
      <c r="B62" s="74" t="s">
        <v>121</v>
      </c>
      <c r="C62" s="56">
        <v>0</v>
      </c>
      <c r="D62" s="56">
        <v>5000</v>
      </c>
      <c r="E62" s="56">
        <v>12000</v>
      </c>
      <c r="F62" s="47">
        <v>10000</v>
      </c>
    </row>
    <row r="63" spans="1:6" x14ac:dyDescent="0.25">
      <c r="A63" s="83">
        <v>3225</v>
      </c>
      <c r="B63" s="74" t="s">
        <v>126</v>
      </c>
      <c r="C63" s="56">
        <v>10000</v>
      </c>
      <c r="D63" s="56">
        <v>4000</v>
      </c>
      <c r="E63" s="56">
        <v>4000</v>
      </c>
      <c r="F63" s="56">
        <v>4000</v>
      </c>
    </row>
    <row r="64" spans="1:6" x14ac:dyDescent="0.25">
      <c r="A64" s="83">
        <v>3227</v>
      </c>
      <c r="B64" s="74" t="s">
        <v>127</v>
      </c>
      <c r="C64" s="103">
        <v>0</v>
      </c>
      <c r="D64" s="103">
        <v>0</v>
      </c>
      <c r="E64" s="103">
        <v>0</v>
      </c>
      <c r="F64" s="103">
        <v>0</v>
      </c>
    </row>
    <row r="65" spans="1:6" x14ac:dyDescent="0.25">
      <c r="A65" s="83">
        <v>3231</v>
      </c>
      <c r="B65" s="74" t="s">
        <v>74</v>
      </c>
      <c r="C65" s="56">
        <v>10000</v>
      </c>
      <c r="D65" s="56">
        <v>1000</v>
      </c>
      <c r="E65" s="56">
        <v>1000</v>
      </c>
      <c r="F65" s="56">
        <v>2000</v>
      </c>
    </row>
    <row r="66" spans="1:6" x14ac:dyDescent="0.25">
      <c r="A66" s="83">
        <v>3232</v>
      </c>
      <c r="B66" s="74" t="s">
        <v>75</v>
      </c>
      <c r="C66" s="56">
        <v>30200</v>
      </c>
      <c r="D66" s="56">
        <v>50300</v>
      </c>
      <c r="E66" s="56">
        <v>40000</v>
      </c>
      <c r="F66" s="56">
        <v>25000</v>
      </c>
    </row>
    <row r="67" spans="1:6" x14ac:dyDescent="0.25">
      <c r="A67" s="83">
        <v>3233</v>
      </c>
      <c r="B67" s="74" t="s">
        <v>76</v>
      </c>
      <c r="C67" s="56">
        <v>0</v>
      </c>
      <c r="D67" s="103">
        <v>0</v>
      </c>
      <c r="E67" s="56">
        <v>0</v>
      </c>
      <c r="F67" s="47">
        <v>0</v>
      </c>
    </row>
    <row r="68" spans="1:6" x14ac:dyDescent="0.25">
      <c r="A68" s="83">
        <v>3235</v>
      </c>
      <c r="B68" s="74" t="s">
        <v>78</v>
      </c>
      <c r="C68" s="56">
        <v>8500</v>
      </c>
      <c r="D68" s="56">
        <v>0</v>
      </c>
      <c r="E68" s="56">
        <v>2000</v>
      </c>
      <c r="F68" s="56">
        <v>3000</v>
      </c>
    </row>
    <row r="69" spans="1:6" x14ac:dyDescent="0.25">
      <c r="A69" s="83">
        <v>3236</v>
      </c>
      <c r="B69" s="74" t="s">
        <v>128</v>
      </c>
      <c r="C69" s="56">
        <v>0</v>
      </c>
      <c r="D69" s="103">
        <v>0</v>
      </c>
      <c r="E69" s="47">
        <v>0</v>
      </c>
      <c r="F69" s="56">
        <v>0</v>
      </c>
    </row>
    <row r="70" spans="1:6" x14ac:dyDescent="0.25">
      <c r="A70" s="83">
        <v>3237</v>
      </c>
      <c r="B70" s="74" t="s">
        <v>80</v>
      </c>
      <c r="C70" s="56">
        <v>11500</v>
      </c>
      <c r="D70" s="56">
        <v>59842</v>
      </c>
      <c r="E70" s="56">
        <v>60000</v>
      </c>
      <c r="F70" s="56">
        <v>65000</v>
      </c>
    </row>
    <row r="71" spans="1:6" x14ac:dyDescent="0.25">
      <c r="A71" s="83">
        <v>3238</v>
      </c>
      <c r="B71" s="74" t="s">
        <v>81</v>
      </c>
      <c r="C71" s="56">
        <v>500</v>
      </c>
      <c r="D71" s="103">
        <v>5000</v>
      </c>
      <c r="E71" s="56">
        <v>5000</v>
      </c>
      <c r="F71" s="56">
        <v>5000</v>
      </c>
    </row>
    <row r="72" spans="1:6" x14ac:dyDescent="0.25">
      <c r="A72" s="83">
        <v>3239</v>
      </c>
      <c r="B72" s="74" t="s">
        <v>82</v>
      </c>
      <c r="C72" s="56">
        <v>7810</v>
      </c>
      <c r="D72" s="56">
        <v>27371</v>
      </c>
      <c r="E72" s="56">
        <v>22000</v>
      </c>
      <c r="F72" s="56">
        <v>23000</v>
      </c>
    </row>
    <row r="73" spans="1:6" ht="25.5" x14ac:dyDescent="0.25">
      <c r="A73" s="83">
        <v>3241</v>
      </c>
      <c r="B73" s="74" t="s">
        <v>83</v>
      </c>
      <c r="C73" s="56">
        <v>8000</v>
      </c>
      <c r="D73" s="56">
        <v>7690</v>
      </c>
      <c r="E73" s="56">
        <v>10000</v>
      </c>
      <c r="F73" s="56">
        <v>10000</v>
      </c>
    </row>
    <row r="74" spans="1:6" x14ac:dyDescent="0.25">
      <c r="A74" s="83">
        <v>3292</v>
      </c>
      <c r="B74" s="74" t="s">
        <v>85</v>
      </c>
      <c r="C74" s="56">
        <v>2000</v>
      </c>
      <c r="D74" s="56">
        <v>2000</v>
      </c>
      <c r="E74" s="47">
        <v>2500</v>
      </c>
      <c r="F74" s="56">
        <v>3000</v>
      </c>
    </row>
    <row r="75" spans="1:6" x14ac:dyDescent="0.25">
      <c r="A75" s="83">
        <v>3293</v>
      </c>
      <c r="B75" s="74" t="s">
        <v>86</v>
      </c>
      <c r="C75" s="56">
        <v>7000</v>
      </c>
      <c r="D75" s="56">
        <v>5000</v>
      </c>
      <c r="E75" s="56">
        <v>5000</v>
      </c>
      <c r="F75" s="56">
        <v>7000</v>
      </c>
    </row>
    <row r="76" spans="1:6" x14ac:dyDescent="0.25">
      <c r="A76" s="83">
        <v>3294</v>
      </c>
      <c r="B76" s="74" t="s">
        <v>87</v>
      </c>
      <c r="C76" s="56">
        <v>1000</v>
      </c>
      <c r="D76" s="56">
        <v>700</v>
      </c>
      <c r="E76" s="47">
        <v>800</v>
      </c>
      <c r="F76" s="56">
        <v>1000</v>
      </c>
    </row>
    <row r="77" spans="1:6" x14ac:dyDescent="0.25">
      <c r="A77" s="83">
        <v>3295</v>
      </c>
      <c r="B77" s="74" t="s">
        <v>88</v>
      </c>
      <c r="C77" s="56">
        <v>0</v>
      </c>
      <c r="D77" s="103">
        <v>2000</v>
      </c>
      <c r="E77" s="56">
        <v>2200</v>
      </c>
      <c r="F77" s="56">
        <v>2400</v>
      </c>
    </row>
    <row r="78" spans="1:6" x14ac:dyDescent="0.25">
      <c r="A78" s="83">
        <v>3299</v>
      </c>
      <c r="B78" s="74" t="s">
        <v>84</v>
      </c>
      <c r="C78" s="103">
        <v>0</v>
      </c>
      <c r="D78" s="103">
        <v>0</v>
      </c>
      <c r="E78" s="47">
        <v>200</v>
      </c>
      <c r="F78" s="47">
        <v>200</v>
      </c>
    </row>
    <row r="79" spans="1:6" ht="25.5" x14ac:dyDescent="0.25">
      <c r="A79" s="83">
        <v>3431</v>
      </c>
      <c r="B79" s="74" t="s">
        <v>129</v>
      </c>
      <c r="C79" s="56">
        <v>1000</v>
      </c>
      <c r="D79" s="103">
        <v>2000</v>
      </c>
      <c r="E79" s="56">
        <v>1700</v>
      </c>
      <c r="F79" s="56">
        <v>1700</v>
      </c>
    </row>
    <row r="80" spans="1:6" x14ac:dyDescent="0.25">
      <c r="A80" s="83">
        <v>3432</v>
      </c>
      <c r="B80" s="74" t="s">
        <v>133</v>
      </c>
      <c r="C80" s="56">
        <v>0</v>
      </c>
      <c r="D80" s="103">
        <v>0</v>
      </c>
      <c r="E80" s="47">
        <v>0</v>
      </c>
      <c r="F80" s="47">
        <v>0</v>
      </c>
    </row>
    <row r="81" spans="1:6" x14ac:dyDescent="0.25">
      <c r="A81" s="83">
        <v>3433</v>
      </c>
      <c r="B81" s="74" t="s">
        <v>91</v>
      </c>
      <c r="C81" s="103">
        <v>0</v>
      </c>
      <c r="D81" s="103">
        <v>0</v>
      </c>
      <c r="E81" s="47">
        <v>0</v>
      </c>
      <c r="F81" s="47">
        <v>0</v>
      </c>
    </row>
    <row r="82" spans="1:6" x14ac:dyDescent="0.25">
      <c r="A82" s="83">
        <v>3835</v>
      </c>
      <c r="B82" s="74" t="s">
        <v>134</v>
      </c>
      <c r="C82" s="103">
        <v>0</v>
      </c>
      <c r="D82" s="103">
        <v>0</v>
      </c>
      <c r="E82" s="47">
        <v>0</v>
      </c>
      <c r="F82" s="56">
        <v>0</v>
      </c>
    </row>
    <row r="83" spans="1:6" x14ac:dyDescent="0.25">
      <c r="A83" s="83">
        <v>4212</v>
      </c>
      <c r="B83" s="74" t="s">
        <v>135</v>
      </c>
      <c r="C83" s="56">
        <v>0</v>
      </c>
      <c r="D83" s="103">
        <v>0</v>
      </c>
      <c r="E83" s="56">
        <v>0</v>
      </c>
      <c r="F83" s="47">
        <v>0</v>
      </c>
    </row>
    <row r="84" spans="1:6" x14ac:dyDescent="0.25">
      <c r="A84" s="83">
        <v>4221</v>
      </c>
      <c r="B84" s="74" t="s">
        <v>95</v>
      </c>
      <c r="C84" s="56">
        <v>0</v>
      </c>
      <c r="D84" s="103">
        <v>0</v>
      </c>
      <c r="E84" s="56">
        <v>10000</v>
      </c>
      <c r="F84" s="47">
        <v>5000</v>
      </c>
    </row>
    <row r="85" spans="1:6" x14ac:dyDescent="0.25">
      <c r="A85" s="83">
        <v>4222</v>
      </c>
      <c r="B85" s="74" t="s">
        <v>130</v>
      </c>
      <c r="C85" s="56">
        <v>0</v>
      </c>
      <c r="D85" s="103">
        <v>0</v>
      </c>
      <c r="E85" s="47">
        <v>0</v>
      </c>
      <c r="F85" s="47">
        <v>0</v>
      </c>
    </row>
    <row r="86" spans="1:6" x14ac:dyDescent="0.25">
      <c r="A86" s="83">
        <v>4223</v>
      </c>
      <c r="B86" s="74" t="s">
        <v>97</v>
      </c>
      <c r="C86" s="56">
        <v>0</v>
      </c>
      <c r="D86" s="103">
        <v>0</v>
      </c>
      <c r="E86" s="56">
        <v>0</v>
      </c>
      <c r="F86" s="47">
        <v>0</v>
      </c>
    </row>
    <row r="87" spans="1:6" ht="25.5" x14ac:dyDescent="0.25">
      <c r="A87" s="83">
        <v>4227</v>
      </c>
      <c r="B87" s="74" t="s">
        <v>122</v>
      </c>
      <c r="C87" s="56">
        <v>0</v>
      </c>
      <c r="D87" s="56">
        <v>25000</v>
      </c>
      <c r="E87" s="47">
        <v>15000</v>
      </c>
      <c r="F87" s="47">
        <v>10000</v>
      </c>
    </row>
    <row r="88" spans="1:6" x14ac:dyDescent="0.25">
      <c r="A88" s="83">
        <v>4241</v>
      </c>
      <c r="B88" s="74" t="s">
        <v>100</v>
      </c>
      <c r="C88" s="103">
        <v>0</v>
      </c>
      <c r="D88" s="56">
        <v>1500</v>
      </c>
      <c r="E88" s="47">
        <v>1500</v>
      </c>
      <c r="F88" s="47">
        <v>0</v>
      </c>
    </row>
    <row r="89" spans="1:6" x14ac:dyDescent="0.25">
      <c r="A89" s="83">
        <v>4262</v>
      </c>
      <c r="B89" s="74" t="s">
        <v>102</v>
      </c>
      <c r="C89" s="103">
        <v>0</v>
      </c>
      <c r="D89" s="103">
        <v>0</v>
      </c>
      <c r="E89" s="47">
        <v>0</v>
      </c>
      <c r="F89" s="47">
        <v>0</v>
      </c>
    </row>
    <row r="90" spans="1:6" x14ac:dyDescent="0.25">
      <c r="A90" s="83">
        <v>4511</v>
      </c>
      <c r="B90" s="74" t="s">
        <v>136</v>
      </c>
      <c r="C90" s="56">
        <v>39000</v>
      </c>
      <c r="D90" s="56">
        <v>20000</v>
      </c>
      <c r="E90" s="56">
        <v>0</v>
      </c>
      <c r="F90" s="47">
        <v>0</v>
      </c>
    </row>
    <row r="91" spans="1:6" ht="18.75" x14ac:dyDescent="0.3">
      <c r="A91" s="79">
        <v>52</v>
      </c>
      <c r="B91" s="76" t="s">
        <v>131</v>
      </c>
      <c r="C91" s="91">
        <f>SUM(C92:C97)</f>
        <v>14477.84</v>
      </c>
      <c r="D91" s="94">
        <f>SUM(D92:D97)</f>
        <v>6800</v>
      </c>
      <c r="E91" s="109">
        <f>SUM(E92:E97)</f>
        <v>9000</v>
      </c>
      <c r="F91" s="109">
        <f>SUM(F92:F99)</f>
        <v>9000</v>
      </c>
    </row>
    <row r="92" spans="1:6" x14ac:dyDescent="0.25">
      <c r="A92" s="83">
        <v>3111</v>
      </c>
      <c r="B92" s="74" t="s">
        <v>54</v>
      </c>
      <c r="C92" s="56">
        <v>9700</v>
      </c>
      <c r="D92" s="56">
        <v>0</v>
      </c>
      <c r="E92" s="47">
        <v>0</v>
      </c>
      <c r="F92" s="47">
        <v>0</v>
      </c>
    </row>
    <row r="93" spans="1:6" ht="25.5" x14ac:dyDescent="0.25">
      <c r="A93" s="83">
        <v>3132</v>
      </c>
      <c r="B93" s="74" t="s">
        <v>59</v>
      </c>
      <c r="C93" s="56">
        <v>1000</v>
      </c>
      <c r="D93" s="56">
        <v>0</v>
      </c>
      <c r="E93" s="47">
        <v>0</v>
      </c>
      <c r="F93" s="47">
        <v>0</v>
      </c>
    </row>
    <row r="94" spans="1:6" ht="25.5" x14ac:dyDescent="0.25">
      <c r="A94" s="83">
        <v>3212</v>
      </c>
      <c r="B94" s="74" t="s">
        <v>132</v>
      </c>
      <c r="C94" s="56">
        <v>477.84</v>
      </c>
      <c r="D94" s="103">
        <v>500</v>
      </c>
      <c r="E94" s="47">
        <v>700</v>
      </c>
      <c r="F94" s="47">
        <v>700</v>
      </c>
    </row>
    <row r="95" spans="1:6" x14ac:dyDescent="0.25">
      <c r="A95" s="83">
        <v>3237</v>
      </c>
      <c r="B95" s="74" t="s">
        <v>80</v>
      </c>
      <c r="C95" s="56">
        <v>1300</v>
      </c>
      <c r="D95" s="56">
        <v>6300</v>
      </c>
      <c r="E95" s="47">
        <v>6300</v>
      </c>
      <c r="F95" s="47">
        <v>6300</v>
      </c>
    </row>
    <row r="96" spans="1:6" x14ac:dyDescent="0.25">
      <c r="A96" s="83">
        <v>3238</v>
      </c>
      <c r="B96" s="74" t="s">
        <v>81</v>
      </c>
      <c r="C96" s="56">
        <v>0</v>
      </c>
      <c r="D96" s="103">
        <v>0</v>
      </c>
      <c r="E96" s="47">
        <v>0</v>
      </c>
      <c r="F96" s="56">
        <v>0</v>
      </c>
    </row>
    <row r="97" spans="1:6" x14ac:dyDescent="0.25">
      <c r="A97" s="83">
        <v>3239</v>
      </c>
      <c r="B97" s="74" t="s">
        <v>82</v>
      </c>
      <c r="C97" s="56">
        <v>2000</v>
      </c>
      <c r="D97" s="56">
        <v>0</v>
      </c>
      <c r="E97" s="47">
        <v>2000</v>
      </c>
      <c r="F97" s="56">
        <v>2000</v>
      </c>
    </row>
    <row r="98" spans="1:6" ht="18.75" x14ac:dyDescent="0.3">
      <c r="A98" s="90">
        <v>61</v>
      </c>
      <c r="B98" s="76" t="s">
        <v>140</v>
      </c>
      <c r="C98" s="92">
        <f>SUM(C99)</f>
        <v>2000</v>
      </c>
      <c r="D98" s="110">
        <f>SUM(D99)</f>
        <v>0</v>
      </c>
      <c r="E98" s="109">
        <f>SUM(E99)</f>
        <v>0</v>
      </c>
      <c r="F98" s="93">
        <v>0</v>
      </c>
    </row>
    <row r="99" spans="1:6" x14ac:dyDescent="0.25">
      <c r="A99" s="89">
        <v>3212</v>
      </c>
      <c r="B99" s="47" t="s">
        <v>141</v>
      </c>
      <c r="C99" s="56">
        <v>2000</v>
      </c>
      <c r="D99" s="103">
        <v>0</v>
      </c>
      <c r="E99" s="47">
        <v>0</v>
      </c>
      <c r="F99" s="47">
        <v>0</v>
      </c>
    </row>
  </sheetData>
  <mergeCells count="2">
    <mergeCell ref="A4:B4"/>
    <mergeCell ref="A2:F2"/>
  </mergeCells>
  <pageMargins left="0.7" right="0.7" top="0.75" bottom="0.75" header="0.3" footer="0.3"/>
  <pageSetup paperSize="9" scale="4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5</vt:i4>
      </vt:variant>
      <vt:variant>
        <vt:lpstr>Imenovani rasponi</vt:lpstr>
      </vt:variant>
      <vt:variant>
        <vt:i4>5</vt:i4>
      </vt:variant>
    </vt:vector>
  </HeadingPairs>
  <TitlesOfParts>
    <vt:vector size="10" baseType="lpstr">
      <vt:lpstr>SAŽETAK</vt:lpstr>
      <vt:lpstr> Račun prihoda i rashoda-ekonom</vt:lpstr>
      <vt:lpstr> Račun prihoda i rashoda-izvori</vt:lpstr>
      <vt:lpstr> Račun rashoda-funkcija</vt:lpstr>
      <vt:lpstr>POSEBNI DIO</vt:lpstr>
      <vt:lpstr>' Račun prihoda i rashoda-ekonom'!Podrucje_ispisa</vt:lpstr>
      <vt:lpstr>' Račun prihoda i rashoda-izvori'!Podrucje_ispisa</vt:lpstr>
      <vt:lpstr>' Račun rashoda-funkcija'!Podrucje_ispisa</vt:lpstr>
      <vt:lpstr>'POSEBNI DIO'!Podrucje_ispisa</vt:lpstr>
      <vt:lpstr>SAŽETAK!Podrucje_ispisa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Windows User</cp:lastModifiedBy>
  <cp:lastPrinted>2025-10-17T07:50:03Z</cp:lastPrinted>
  <dcterms:created xsi:type="dcterms:W3CDTF">2022-08-12T12:51:27Z</dcterms:created>
  <dcterms:modified xsi:type="dcterms:W3CDTF">2025-10-17T15:02:17Z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Prilog 14. Format izgleda financijskog plana proračunskog korisnika.xlsx</vt:lpwstr>
  </property>
</Properties>
</file>